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<sst xmlns="http://schemas.openxmlformats.org/spreadsheetml/2006/main" count="3108" uniqueCount="1338">
  <si>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</si>
  <si>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</si>
  <si>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</si>
  <si>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</si>
  <si>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</si>
  <si>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</si>
  <si>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</si>
  <si>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</si>
  <si>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</si>
  <si>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</si>
  <si>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</si>
  <si>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</si>
  <si>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</si>
  <si>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</si>
  <si>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</si>
  <si>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</si>
  <si>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</si>
  <si>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</si>
  <si>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</si>
  <si>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</si>
  <si>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</si>
  <si>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</si>
  <si>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</si>
  <si>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</si>
  <si>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</si>
  <si>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</si>
  <si>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</si>
  <si>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</si>
  <si>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</si>
  <si>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</si>
  <si>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</si>
  <si>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</si>
  <si>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</si>
  <si>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</si>
  <si>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</si>
  <si>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</si>
  <si>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</si>
  <si>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</si>
  <si>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</si>
  <si>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</si>
  <si>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</si>
  <si>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</si>
  <si>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</si>
  <si>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</si>
  <si>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</si>
  <si>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</si>
  <si>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</si>
  <si>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</si>
  <si>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</si>
  <si>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</si>
  <si>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</si>
  <si>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</si>
  <si>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</si>
  <si>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</si>
  <si>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</si>
  <si>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</si>
  <si>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</si>
  <si>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</si>
  <si>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</si>
  <si>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</si>
  <si>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</si>
  <si>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</si>
  <si>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</si>
  <si>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</si>
  <si>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</si>
  <si>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</si>
  <si>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</si>
  <si>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</si>
  <si>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</si>
  <si>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</si>
  <si>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</si>
  <si>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</si>
  <si>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</si>
  <si>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</si>
  <si>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</si>
  <si>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</si>
  <si>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</si>
  <si>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</si>
  <si>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</si>
  <si>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</si>
  <si>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</si>
  <si>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</si>
  <si>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</si>
  <si>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</si>
  <si>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</si>
  <si>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</si>
  <si>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</si>
  <si>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</si>
  <si>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</si>
  <si>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</si>
  <si>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</si>
  <si>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</si>
  <si>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</si>
  <si>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</si>
  <si>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</si>
  <si>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</si>
  <si>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</si>
  <si>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</si>
  <si>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</si>
  <si>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</si>
  <si>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</si>
  <si>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</si>
  <si>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</si>
  <si>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</si>
  <si>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</si>
  <si>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</si>
  <si>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</si>
  <si>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</si>
  <si>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</si>
  <si>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</si>
  <si>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</si>
  <si>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</si>
  <si>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</si>
  <si>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</si>
  <si>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</si>
  <si>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</si>
  <si>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</si>
  <si>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</si>
  <si>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</si>
  <si>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</si>
  <si>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</si>
  <si>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</si>
  <si>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</si>
  <si>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</si>
  <si>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</si>
  <si>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</si>
  <si>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</si>
  <si>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</si>
  <si>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</si>
  <si>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</si>
  <si>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</si>
  <si>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</si>
  <si>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</si>
  <si>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</si>
  <si>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</si>
  <si>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</si>
  <si>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</si>
  <si>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</si>
  <si>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</si>
  <si>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</si>
  <si>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</si>
  <si>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</si>
  <si>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</si>
  <si>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</si>
  <si>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</si>
  <si>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</si>
  <si>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</si>
  <si>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</si>
  <si>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</si>
  <si>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</si>
  <si>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</si>
  <si>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</si>
  <si>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</si>
  <si>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</si>
  <si>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</si>
  <si>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</si>
  <si>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</si>
  <si>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</si>
  <si>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</si>
  <si>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</si>
  <si>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</si>
  <si>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</si>
  <si>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</si>
  <si>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</si>
  <si>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</si>
  <si>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</si>
  <si>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</si>
  <si>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</si>
  <si>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</si>
  <si>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</si>
  <si>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</si>
  <si>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</si>
  <si>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</si>
  <si>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</si>
  <si>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</si>
  <si>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</si>
  <si>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</si>
  <si>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</si>
  <si>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</si>
  <si>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</si>
  <si>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</si>
  <si>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</si>
  <si>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</si>
  <si>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</si>
  <si>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</si>
  <si>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</si>
  <si>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</si>
  <si>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</si>
  <si>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</si>
  <si>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</si>
  <si>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</si>
  <si>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</si>
  <si>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</si>
  <si>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</si>
  <si>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</si>
  <si>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</si>
  <si>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</si>
  <si>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</si>
  <si>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</si>
  <si>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</si>
  <si>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</si>
  <si>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</si>
  <si>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</si>
  <si>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</si>
  <si>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</si>
  <si>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</si>
  <si>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</si>
  <si>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</si>
  <si>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</si>
  <si>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</si>
  <si>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</si>
  <si>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</si>
  <si>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</si>
  <si>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</si>
  <si>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</si>
  <si>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</si>
  <si>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</si>
  <si>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</si>
  <si>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</si>
  <si>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</si>
  <si>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</si>
  <si>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</si>
  <si>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</si>
  <si>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</si>
  <si>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</si>
  <si>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</si>
  <si>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</si>
  <si>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</si>
  <si>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</si>
  <si>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</si>
  <si>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</si>
  <si>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</si>
  <si>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</si>
  <si>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</si>
  <si>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</si>
  <si>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</si>
  <si>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</si>
  <si>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</si>
  <si>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</si>
  <si>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</si>
  <si>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</si>
  <si>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</si>
  <si>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</si>
  <si>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</si>
  <si>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</si>
  <si>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</si>
  <si>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</si>
  <si>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</si>
  <si>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</si>
  <si>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</si>
  <si>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</si>
  <si>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</si>
  <si>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</si>
  <si>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</si>
  <si>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</si>
  <si>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</si>
  <si>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</si>
  <si>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</si>
  <si>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</si>
  <si>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</si>
  <si>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</si>
  <si>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</si>
  <si>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</si>
  <si>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</si>
  <si>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</si>
  <si>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</si>
  <si>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</si>
  <si>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</si>
  <si>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</si>
  <si>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</si>
  <si>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</si>
  <si>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</si>
  <si>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</si>
  <si>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</si>
  <si>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</si>
  <si>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</si>
  <si>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</si>
  <si>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</si>
  <si>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</si>
  <si>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</si>
  <si>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</si>
  <si>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</si>
  <si>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</si>
  <si>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</si>
  <si>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</si>
  <si>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</si>
  <si>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</si>
  <si>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</si>
  <si>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</si>
  <si>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</si>
  <si>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</si>
  <si>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</si>
  <si>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</si>
  <si>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</si>
  <si>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</si>
  <si>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</si>
  <si>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</si>
  <si>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</si>
  <si>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</si>
  <si>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</si>
  <si>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</si>
  <si>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</si>
  <si>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</si>
  <si>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</si>
  <si>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</si>
  <si>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</si>
  <si>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</si>
  <si>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</si>
  <si>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</si>
  <si>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</si>
  <si>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</si>
  <si>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</si>
  <si>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</si>
  <si>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</si>
  <si>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</si>
  <si>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</si>
  <si>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</si>
  <si>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</si>
  <si>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</si>
  <si>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</si>
  <si>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</si>
  <si>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</si>
  <si>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</si>
  <si>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</si>
  <si>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</si>
  <si>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</si>
  <si>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</si>
  <si>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</si>
  <si>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</si>
  <si>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</si>
  <si>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</si>
  <si>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</si>
  <si>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</si>
  <si>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</si>
  <si>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</si>
  <si>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</si>
  <si>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</si>
  <si>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</si>
  <si>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</si>
  <si>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</si>
  <si>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</si>
  <si>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</si>
  <si>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</si>
  <si>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</si>
  <si>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</si>
  <si>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</si>
  <si>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</si>
  <si>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</si>
  <si>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</si>
  <si>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</si>
  <si>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</si>
  <si>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</si>
  <si>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</si>
  <si>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</si>
  <si>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</si>
  <si>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</si>
  <si>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</si>
  <si>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</si>
  <si>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</si>
  <si>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</si>
  <si>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</si>
  <si>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</si>
  <si>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</si>
  <si>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</si>
  <si>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</si>
  <si>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</si>
  <si>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</si>
  <si>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</si>
  <si>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</si>
  <si>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</si>
  <si>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</si>
  <si>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</si>
  <si>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</si>
  <si>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</si>
  <si>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</si>
  <si>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</si>
  <si>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</si>
  <si>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</si>
  <si>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</si>
  <si>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</si>
  <si>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</si>
  <si>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</si>
  <si>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</si>
  <si>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</si>
  <si>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</si>
  <si>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</si>
  <si>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</si>
  <si>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</si>
  <si>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</si>
  <si>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</si>
  <si>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</si>
  <si>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</si>
  <si>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</si>
  <si>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</si>
  <si>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</si>
  <si>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</si>
  <si>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</si>
  <si>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</si>
  <si>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</si>
  <si>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</si>
  <si>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</si>
  <si>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</si>
  <si>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</si>
  <si>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</si>
  <si>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</si>
  <si>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</si>
  <si>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</si>
  <si>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</si>
  <si>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</si>
  <si>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</si>
  <si>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</si>
  <si>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</si>
  <si>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</si>
  <si>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</si>
  <si>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</si>
  <si>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</si>
  <si>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</si>
  <si>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</si>
  <si>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</si>
  <si>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</si>
  <si>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</si>
  <si>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</si>
  <si>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</si>
  <si>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</si>
  <si>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</si>
  <si>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</si>
  <si>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</si>
  <si>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</si>
  <si>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</si>
  <si>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</si>
  <si>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</si>
  <si>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</si>
  <si>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</si>
  <si>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</si>
  <si>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</si>
  <si>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</si>
  <si>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</si>
  <si>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</si>
  <si>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</si>
  <si>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</si>
  <si>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</si>
  <si>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</si>
  <si>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</si>
  <si>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</si>
  <si>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</si>
  <si>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</si>
  <si>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</si>
  <si>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</si>
  <si>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</si>
  <si>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</si>
  <si>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</si>
  <si>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</si>
  <si>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</si>
  <si>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</si>
  <si>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</si>
  <si>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</si>
  <si>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</si>
  <si>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</si>
  <si>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</si>
  <si>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</si>
  <si>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</si>
  <si>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</si>
  <si>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</si>
  <si>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</si>
  <si>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</si>
  <si>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</si>
  <si>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</si>
  <si>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</si>
  <si>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</si>
  <si>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</si>
  <si>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</si>
  <si>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</si>
  <si>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</si>
  <si>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</si>
  <si>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</si>
  <si>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</si>
  <si>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</si>
  <si>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</si>
  <si>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</si>
  <si>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</si>
  <si>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</si>
  <si>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</si>
  <si>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</si>
  <si>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</si>
  <si>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</si>
  <si>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</si>
  <si>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</si>
  <si>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</si>
  <si>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</si>
  <si>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</si>
  <si>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</si>
  <si>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</si>
  <si>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</si>
  <si>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</si>
  <si>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</si>
  <si>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</si>
  <si>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</si>
  <si>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</si>
  <si>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</si>
  <si>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</si>
  <si>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</si>
  <si>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</si>
  <si>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</si>
  <si>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</si>
  <si>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</si>
  <si>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</si>
  <si>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</si>
  <si>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</si>
  <si>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</si>
  <si>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</si>
  <si>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</si>
  <si>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</si>
  <si>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</si>
  <si>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</si>
  <si>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</si>
  <si>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</si>
  <si>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</si>
  <si>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</si>
  <si>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</si>
  <si>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</si>
  <si>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</si>
  <si>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</si>
  <si>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</si>
  <si>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</si>
  <si>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</si>
  <si>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</si>
  <si>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</si>
  <si>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</si>
  <si>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</si>
  <si>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</si>
  <si>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</si>
  <si>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</si>
  <si>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</si>
  <si>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</si>
  <si>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</si>
  <si>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</si>
  <si>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</si>
  <si>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</si>
  <si>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</si>
  <si>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</si>
  <si>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</si>
  <si>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</si>
  <si>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</si>
  <si>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</si>
  <si>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</si>
  <si>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</si>
  <si>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</si>
  <si>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</si>
  <si>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</si>
  <si>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</si>
  <si>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</si>
  <si>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</si>
  <si>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</si>
  <si>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</si>
  <si>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</si>
  <si>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</si>
  <si>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</si>
  <si>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</si>
  <si>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</si>
  <si>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</si>
  <si>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</si>
  <si>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</si>
  <si>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</si>
  <si>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</si>
  <si>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</si>
  <si>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</si>
  <si>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</si>
  <si>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</si>
  <si>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</si>
  <si>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</si>
  <si>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</si>
  <si>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</si>
  <si>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</si>
  <si>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</si>
  <si>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</si>
  <si>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</si>
  <si>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</si>
  <si>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</si>
  <si>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</si>
  <si>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</si>
  <si>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</si>
  <si>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</si>
  <si>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</si>
  <si>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</si>
  <si>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</si>
  <si>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</si>
  <si>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</si>
  <si>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</si>
  <si>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</si>
  <si>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</si>
  <si>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</si>
  <si>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</si>
  <si>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</si>
  <si>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</si>
  <si>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</si>
  <si>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</si>
  <si>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</si>
  <si>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</si>
  <si>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</si>
  <si>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</si>
  <si>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</si>
  <si>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</si>
  <si>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</si>
  <si>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</si>
  <si>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</si>
  <si>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</si>
  <si>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</si>
  <si>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</si>
  <si>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</si>
  <si>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</si>
  <si>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</si>
  <si>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</si>
  <si>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</si>
  <si>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</si>
  <si>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</si>
  <si>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</si>
  <si>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</si>
  <si>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</si>
  <si>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</si>
  <si>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</si>
  <si>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</si>
  <si>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</si>
  <si>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</si>
  <si>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</si>
  <si>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</si>
  <si>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</si>
  <si>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</si>
  <si>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</si>
  <si>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</si>
  <si>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</si>
  <si>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</si>
  <si>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</si>
  <si>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</si>
  <si>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</si>
  <si>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</si>
  <si>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</si>
  <si>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</si>
  <si>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</si>
  <si>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</si>
  <si>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</si>
  <si>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</si>
  <si>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</si>
  <si>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</si>
  <si>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</si>
  <si>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</si>
  <si>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</si>
  <si>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</si>
  <si>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</si>
  <si>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</si>
  <si>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</si>
  <si>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</si>
  <si>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</si>
  <si>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</si>
  <si>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</si>
  <si>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</si>
  <si>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</si>
  <si>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</si>
  <si>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</si>
  <si>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</si>
  <si>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</si>
  <si>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</si>
  <si>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</si>
  <si>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</si>
  <si>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</si>
  <si>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</si>
  <si>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</si>
  <si>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</si>
  <si>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</si>
  <si>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</si>
  <si>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</si>
  <si>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</si>
  <si>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</si>
  <si>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</si>
  <si>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</si>
  <si>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</si>
  <si>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</si>
  <si>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</si>
  <si>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</si>
  <si>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</si>
  <si>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</si>
  <si>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</si>
  <si>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</si>
  <si>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</si>
  <si>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</si>
  <si>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</si>
  <si>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</si>
  <si>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</si>
  <si>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</si>
  <si>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</si>
  <si>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</si>
  <si>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</si>
  <si>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</si>
  <si>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</si>
  <si>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</si>
  <si>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</si>
  <si>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</si>
  <si>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</si>
  <si>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</si>
  <si>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</si>
  <si>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</si>
  <si>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</si>
  <si>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</si>
  <si>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</si>
  <si>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</si>
  <si>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</si>
  <si>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</si>
  <si>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</si>
  <si>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</si>
  <si>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</si>
  <si>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</si>
  <si>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</si>
  <si>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</si>
  <si>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</si>
  <si>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</si>
  <si>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</si>
  <si>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</si>
  <si>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</si>
  <si>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</si>
  <si>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</si>
  <si>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</si>
  <si>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</si>
  <si>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</si>
  <si>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</si>
  <si>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</si>
  <si>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</si>
  <si>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</si>
  <si>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</si>
  <si>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</si>
  <si>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</si>
  <si>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</si>
  <si>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</si>
  <si>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</si>
  <si>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</si>
  <si>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</si>
  <si>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</si>
  <si>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</si>
  <si>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</si>
  <si>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</si>
  <si>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</si>
  <si>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</si>
  <si>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</si>
  <si>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</si>
  <si>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</si>
  <si>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</si>
  <si>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</si>
  <si>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</si>
  <si>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</si>
  <si>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</si>
  <si>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</si>
  <si>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</si>
  <si>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</si>
  <si>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</si>
  <si>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</si>
  <si>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</si>
  <si>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</si>
  <si>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</si>
  <si>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</si>
  <si>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</si>
  <si>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</si>
  <si>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</si>
  <si>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</si>
  <si>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</si>
  <si>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</si>
  <si>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</si>
  <si>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</si>
  <si>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</si>
  <si>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</si>
  <si>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</si>
  <si>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</si>
  <si>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</si>
  <si>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</si>
  <si>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</si>
  <si>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</si>
  <si>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</si>
  <si>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</si>
  <si>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</si>
  <si>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</si>
  <si>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</si>
  <si>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</si>
  <si>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</si>
  <si>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</si>
  <si>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</si>
  <si>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</si>
  <si>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</si>
  <si>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</si>
  <si>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</si>
  <si>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</si>
  <si>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</si>
  <si>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</si>
  <si>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</si>
  <si>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</si>
  <si>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</si>
  <si>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</si>
  <si>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</si>
  <si>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</si>
  <si>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</si>
  <si>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</si>
  <si>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</si>
  <si>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</si>
  <si>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</si>
  <si>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</si>
  <si>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</si>
  <si>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</si>
  <si>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</si>
  <si>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</si>
  <si>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</si>
  <si>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</si>
  <si>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</si>
  <si>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</si>
  <si>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</si>
  <si>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</si>
  <si>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</si>
  <si>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</si>
  <si>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</si>
  <si>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</si>
  <si>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</si>
  <si>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</si>
  <si>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</si>
  <si>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</si>
  <si>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</si>
  <si>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</si>
  <si>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</si>
  <si>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</si>
  <si>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</si>
  <si>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</si>
  <si>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</si>
  <si>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</si>
  <si>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</si>
  <si>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</si>
  <si>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</si>
  <si>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</si>
  <si>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</si>
  <si>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</si>
  <si>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</si>
  <si>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</si>
  <si>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</si>
  <si>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</si>
  <si>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</si>
  <si>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</si>
  <si>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</si>
  <si>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</si>
  <si>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</si>
  <si>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</si>
  <si>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</si>
  <si>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</si>
  <si>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</si>
  <si>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</si>
  <si>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</si>
  <si>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</si>
  <si>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</si>
  <si>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</si>
  <si>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</si>
  <si>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</si>
  <si>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</si>
  <si>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</si>
  <si>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</si>
  <si>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</si>
  <si>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</si>
  <si>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</si>
  <si>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</si>
  <si>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</si>
  <si>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</si>
  <si>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</si>
  <si>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</si>
  <si>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</si>
  <si>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</si>
  <si>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</si>
  <si>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</si>
  <si>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</si>
  <si>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</si>
  <si>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</si>
  <si>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</si>
  <si>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</si>
  <si>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</si>
  <si>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</si>
  <si>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</si>
  <si>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</si>
  <si>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</si>
  <si>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</si>
  <si>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</si>
  <si>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</si>
  <si>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</si>
  <si>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</si>
  <si>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</si>
  <si>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</si>
  <si>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</si>
  <si>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</si>
  <si>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</si>
  <si>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</si>
  <si>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</si>
  <si>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</si>
  <si>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</si>
  <si>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</si>
  <si>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</si>
  <si>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</si>
  <si>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</si>
  <si>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</si>
  <si>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</si>
  <si>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</si>
  <si>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</si>
  <si>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</si>
  <si>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</si>
  <si>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</si>
  <si>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</si>
  <si>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</si>
  <si>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</si>
  <si>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</si>
  <si>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</si>
  <si>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</si>
  <si>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</si>
  <si>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</si>
  <si>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</si>
  <si>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</si>
  <si>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</si>
  <si>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</si>
  <si>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</si>
  <si>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</si>
  <si>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</si>
  <si>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</si>
  <si>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</si>
  <si>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</si>
  <si>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</si>
  <si>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</si>
  <si>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</si>
  <si>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</si>
  <si>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</si>
  <si>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</si>
  <si>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</si>
  <si>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</si>
  <si>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</si>
  <si>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</si>
  <si>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</si>
  <si>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</si>
  <si>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</si>
  <si>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</si>
  <si>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</si>
  <si>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</si>
  <si>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</si>
  <si>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</si>
  <si>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</si>
  <si>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</si>
  <si>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</si>
  <si>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</si>
  <si>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</si>
  <si>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</si>
  <si>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</si>
  <si>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</si>
  <si>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</si>
  <si>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</si>
  <si>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</si>
  <si>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</si>
  <si>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</si>
  <si>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</si>
  <si>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</si>
  <si>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</si>
  <si>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</si>
  <si>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</si>
  <si>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</si>
  <si>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</si>
  <si>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</si>
  <si>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</si>
  <si>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</si>
  <si>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</si>
  <si>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</si>
  <si>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</si>
  <si>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</si>
  <si>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</si>
  <si>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</si>
  <si>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</si>
  <si>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</si>
  <si>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</si>
  <si>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</si>
  <si>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</si>
  <si>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</si>
  <si>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</si>
  <si>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</si>
  <si>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</si>
  <si>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</si>
  <si>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</si>
  <si>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</si>
  <si>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</si>
  <si>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</si>
  <si>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</si>
  <si>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</si>
  <si>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</si>
  <si>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</si>
  <si>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</si>
  <si>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</si>
  <si>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</si>
  <si>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</si>
  <si>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</si>
  <si>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</si>
  <si>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</si>
  <si>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</si>
  <si>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</si>
  <si>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</si>
  <si>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</si>
  <si>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</si>
  <si>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</si>
  <si>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</si>
  <si>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</si>
  <si>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</si>
  <si>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</si>
  <si>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</si>
  <si>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</si>
  <si>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</si>
  <si>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</si>
  <si>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</si>
  <si>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</si>
  <si>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</si>
  <si>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</si>
  <si>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</si>
  <si>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</si>
  <si>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</si>
  <si>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</si>
  <si>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</si>
  <si>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</si>
  <si>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</si>
  <si>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</si>
  <si>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</si>
  <si>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</si>
  <si>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</si>
  <si>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</si>
  <si>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</si>
  <si>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</si>
  <si>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</si>
  <si>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</si>
  <si>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</si>
  <si>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</si>
  <si>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</si>
  <si>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</si>
  <si>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</si>
  <si>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</si>
  <si>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</si>
  <si>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</si>
  <si>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</si>
  <si>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</si>
  <si>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</si>
  <si>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</si>
  <si>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</si>
  <si>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</si>
  <si>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</si>
  <si>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</si>
  <si>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</si>
  <si>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</si>
  <si>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</si>
  <si>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</si>
  <si>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</si>
  <si>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</si>
  <si>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</si>
  <si>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</si>
  <si>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</si>
  <si>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</si>
  <si>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</si>
  <si>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</si>
  <si>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</si>
  <si>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</si>
  <si>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</si>
  <si>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</si>
  <si>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</si>
  <si>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</si>
  <si>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</si>
  <si>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</si>
  <si>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</si>
  <si>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</si>
  <si>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</si>
  <si>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</si>
  <si>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</si>
  <si>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</si>
  <si>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</si>
  <si>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</si>
  <si>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</si>
  <si>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</si>
  <si>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</si>
  <si>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</si>
  <si>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</si>
  <si>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</si>
  <si>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</si>
  <si>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</si>
  <si>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</si>
  <si>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</si>
  <si>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</si>
  <si>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</si>
  <si>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</si>
  <si>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</si>
  <si>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</si>
  <si>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</si>
  <si>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</si>
  <si>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</si>
  <si>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</si>
  <si>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</si>
  <si>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</si>
  <si>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</si>
  <si>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</si>
  <si>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</si>
  <si>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</si>
  <si>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</si>
  <si>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</si>
  <si>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</si>
  <si>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</si>
  <si>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</si>
  <si>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</si>
  <si>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</si>
  <si>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</si>
  <si>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</si>
  <si>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</si>
  <si>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</si>
  <si>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</si>
  <si>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</si>
  <si>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</si>
  <si>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</si>
  <si>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</si>
  <si>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</si>
  <si>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</si>
  <si>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</si>
  <si>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</si>
  <si>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</si>
  <si>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</si>
  <si>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</si>
  <si>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</si>
  <si>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</si>
  <si>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</si>
  <si>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</si>
  <si>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</si>
  <si>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</si>
  <si>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</si>
  <si>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</si>
  <si>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</si>
  <si>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</si>
  <si>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</si>
  <si>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</si>
  <si>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</si>
  <si>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</si>
  <si>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</si>
  <si>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</si>
  <si>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</si>
  <si>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</si>
  <si>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</si>
  <si>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</si>
  <si>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</si>
  <si>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</si>
  <si>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</si>
  <si>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</si>
  <si>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</si>
  <si>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</si>
  <si>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</si>
  <si>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</si>
  <si>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</si>
  <si>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</si>
  <si>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</si>
  <si>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</si>
  <si>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</si>
  <si>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</si>
  <si>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</si>
  <si>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</si>
  <si>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</si>
  <si>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</si>
  <si>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</si>
  <si>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</si>
  <si>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</si>
  <si>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</si>
  <si>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</si>
  <si>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</si>
  <si>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</si>
  <si>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</si>
  <si>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</si>
  <si>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</si>
  <si>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</si>
  <si>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</si>
  <si>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</si>
  <si>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</si>
  <si>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</si>
  <si>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</si>
  <si>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</si>
  <si>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</si>
  <si>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</si>
  <si>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</si>
  <si>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</si>
  <si>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</si>
  <si>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</si>
  <si>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</si>
  <si>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</si>
  <si>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</si>
  <si>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</si>
  <si>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</si>
  <si>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</si>
  <si>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</si>
  <si>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</si>
  <si>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</si>
  <si>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</si>
  <si>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</si>
  <si>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</si>
  <si>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</si>
  <si>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</si>
  <si>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</si>
  <si>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</si>
  <si>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</si>
  <si>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</si>
  <si>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</si>
  <si>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</si>
  <si>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</si>
  <si>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</si>
  <si>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</si>
  <si>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</si>
  <si>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</si>
  <si>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</si>
  <si>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</si>
  <si>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</si>
  <si>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</si>
  <si>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</si>
  <si>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</si>
  <si>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</si>
  <si>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</si>
  <si>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</si>
  <si>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</si>
  <si>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</si>
  <si>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</si>
  <si>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</si>
  <si>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</si>
  <si>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</si>
  <si>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</si>
  <si>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</si>
  <si>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</si>
  <si>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</si>
  <si>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</si>
  <si>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</si>
  <si>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</si>
  <si>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</si>
  <si>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</si>
  <si>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</si>
  <si>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</si>
  <si>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</si>
  <si>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</si>
  <si>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</si>
  <si>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</si>
  <si>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</si>
  <si>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</si>
  <si>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</si>
  <si>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</si>
  <si>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</si>
  <si>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</si>
  <si>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</si>
  <si>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</si>
  <si>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</si>
  <si>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</si>
  <si>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</si>
  <si>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</si>
  <si>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</si>
  <si>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</si>
  <si>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</si>
  <si>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</si>
  <si>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</si>
  <si>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</si>
  <si>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</si>
  <si>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</si>
  <si>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</si>
  <si>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</si>
  <si>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</si>
  <si>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</si>
  <si>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</si>
  <si>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</si>
  <si>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</si>
  <si>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</si>
  <si>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</si>
  <si>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</si>
  <si>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</si>
  <si>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</si>
  <si>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</si>
  <si>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</si>
  <si>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</si>
  <si>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</si>
  <si>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</si>
  <si>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</si>
  <si>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</si>
  <si>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</si>
  <si>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</si>
  <si>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</si>
  <si>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</si>
  <si>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</si>
  <si>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</si>
  <si>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</si>
  <si>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</si>
  <si>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</si>
  <si>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</si>
  <si>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</si>
  <si>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</si>
  <si>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</si>
  <si>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</si>
  <si>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</si>
  <si>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</si>
  <si>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</si>
  <si>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</si>
  <si>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</si>
  <si>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</si>
  <si>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</si>
  <si>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</si>
  <si>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</si>
  <si>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</si>
  <si>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</si>
  <si>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</si>
  <si>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</si>
  <si>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</si>
  <si>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</si>
  <si>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</si>
  <si>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</si>
  <si>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</si>
  <si>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</si>
  <si>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</si>
  <si>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</si>
  <si>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</si>
  <si>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</si>
  <si>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</si>
  <si>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</si>
  <si>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</si>
  <si>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</si>
  <si>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</si>
  <si>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</si>
  <si>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- 88,06 ; Индекс эффективности муниципальной подпрограммы - 78,96 &lt; 0,8; Качественная оценка подпрограммы - низкоэффективная</t>
  </si>
  <si>
    <t>Индекс результативности программы - 263,3 ; Индекс эффективности муниципальной программы - 178,5 &gt; 1; Качественная оценка подпрограммы - эффективная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</si>
  <si>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</si>
  <si>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- 91,6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</si>
  <si>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- 42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</si>
  <si>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</si>
  <si>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</si>
  <si>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</si>
  <si>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</si>
  <si>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</si>
  <si>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- 99,9 &lt;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</si>
  <si>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</si>
  <si>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</si>
  <si>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</si>
  <si>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программы - 45,4 ; Индекс эффективности муниципальной программы - 45,2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</si>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</sst>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4" xfId="0" applyNumberFormat="1" applyFont="1" applyFill="1" applyBorder="1" applyAlignment="1" applyProtection="1">
      <alignment vertical="top" wrapText="1"/>
      <protection locked="0"/>
    </xf>
    <xf numFmtId="4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9" fillId="0" borderId="37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right" vertical="center" wrapText="1"/>
    </xf>
    <xf numFmtId="0" fontId="3" fillId="0" borderId="41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0" xfId="0" applyFont="1" applyBorder="1" applyAlignment="1">
      <alignment horizontal="right" vertical="top" wrapText="1"/>
    </xf>
    <xf numFmtId="0" fontId="2" fillId="0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9" xfId="0" applyNumberFormat="1" applyFont="1" applyFill="1" applyBorder="1" applyAlignment="1" applyProtection="1">
      <alignment horizontal="right" vertical="top" wrapText="1"/>
      <protection locked="0"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vertical="top"/>
    </xf>
    <xf numFmtId="4" fontId="9" fillId="0" borderId="39" xfId="0" applyNumberFormat="1" applyFont="1" applyBorder="1" applyAlignment="1">
      <alignment vertical="top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Наименование 2 Муниципальная про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2'!$C$767:$C$787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Об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2'!$D$767:$D$787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Пр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2'!$E$767:$E$787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2'!$F$767:$F$787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2'!$G$767:$G$787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Объем 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2'!$H$767:$H$787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Профин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2'!$I$767:$I$787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2'!$J$767:$J$787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2'!$K$767:$K$787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Объем фин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2'!$L$767:$L$787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Профинанс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2'!$M$767:$M$787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Объем финансирования 
2016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2'!$N$767:$N$787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Профинансировано 
 (тыс. р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2'!$O$767:$O$787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Показатели, характеризующие дост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2'!$P$767:$P$787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Единица измерения Профинансирова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2'!$Q$767:$Q$787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Базовое значение показателя (на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2'!$R$767:$R$787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Планируемое значение показателя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2'!$S$767:$S$787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Достигнутое значение показателя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2'!$T$767:$T$787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7"/>
  <sheetViews>
    <sheetView showGridLine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</cols>
  <sheetData>
    <row r="1" spans="1:7" ht="72" customHeight="1">
      <c r="A1" s="1"/>
      <c r="B1" s="289" t="s">
        <v>1297</v>
      </c>
      <c r="C1" s="324"/>
      <c r="D1" s="324"/>
      <c r="E1" s="324"/>
      <c r="F1" s="324"/>
      <c r="G1" s="324"/>
    </row>
    <row r="2" spans="1:20" ht="51.75" customHeight="1">
      <c r="A2" s="1"/>
      <c r="B2" s="246" t="s">
        <v>0</v>
      </c>
      <c r="C2" s="246" t="s">
        <v>1</v>
      </c>
      <c r="D2" s="197" t="s">
        <v>272</v>
      </c>
      <c r="E2" s="247"/>
      <c r="F2" s="248" t="s">
        <v>106</v>
      </c>
      <c r="G2" s="249"/>
      <c r="H2" s="200" t="s">
        <v>109</v>
      </c>
      <c r="I2" s="201"/>
      <c r="J2" s="372" t="s">
        <v>900</v>
      </c>
      <c r="K2" s="373"/>
      <c r="L2" s="200" t="s">
        <v>110</v>
      </c>
      <c r="M2" s="201"/>
      <c r="N2" s="200" t="s">
        <v>154</v>
      </c>
      <c r="O2" s="201"/>
      <c r="P2" s="202" t="s">
        <v>111</v>
      </c>
      <c r="Q2" s="202" t="s">
        <v>112</v>
      </c>
      <c r="R2" s="202" t="s">
        <v>113</v>
      </c>
      <c r="S2" s="202" t="s">
        <v>114</v>
      </c>
      <c r="T2" s="202" t="s">
        <v>115</v>
      </c>
    </row>
    <row r="3" spans="1:20" ht="65.25" customHeight="1">
      <c r="A3" s="1"/>
      <c r="B3" s="330"/>
      <c r="C3" s="333"/>
      <c r="D3" s="148" t="s">
        <v>2</v>
      </c>
      <c r="E3" s="148" t="s">
        <v>3</v>
      </c>
      <c r="F3" s="148" t="s">
        <v>2</v>
      </c>
      <c r="G3" s="148" t="s">
        <v>3</v>
      </c>
      <c r="H3" s="148" t="s">
        <v>2</v>
      </c>
      <c r="I3" s="148" t="s">
        <v>3</v>
      </c>
      <c r="J3" s="148" t="s">
        <v>2</v>
      </c>
      <c r="K3" s="148" t="s">
        <v>3</v>
      </c>
      <c r="L3" s="148" t="s">
        <v>2</v>
      </c>
      <c r="M3" s="148" t="s">
        <v>3</v>
      </c>
      <c r="N3" s="148" t="s">
        <v>2</v>
      </c>
      <c r="O3" s="148" t="s">
        <v>3</v>
      </c>
      <c r="P3" s="320"/>
      <c r="Q3" s="320"/>
      <c r="R3" s="320"/>
      <c r="S3" s="320"/>
      <c r="T3" s="320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15" t="s">
        <v>116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ht="18.75" customHeight="1">
      <c r="A6" s="1"/>
      <c r="B6" s="215" t="s">
        <v>117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32" t="s">
        <v>133</v>
      </c>
      <c r="Q9" s="334" t="s">
        <v>130</v>
      </c>
      <c r="R9" s="334" t="s">
        <v>7</v>
      </c>
      <c r="S9" s="334">
        <v>60</v>
      </c>
      <c r="T9" s="334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32"/>
      <c r="Q10" s="334"/>
      <c r="R10" s="334"/>
      <c r="S10" s="334"/>
      <c r="T10" s="334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32"/>
      <c r="Q11" s="334"/>
      <c r="R11" s="334"/>
      <c r="S11" s="334"/>
      <c r="T11" s="334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32"/>
      <c r="Q12" s="334"/>
      <c r="R12" s="334"/>
      <c r="S12" s="334"/>
      <c r="T12" s="334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32"/>
      <c r="Q13" s="334"/>
      <c r="R13" s="334"/>
      <c r="S13" s="334"/>
      <c r="T13" s="334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32"/>
      <c r="Q14" s="334"/>
      <c r="R14" s="334"/>
      <c r="S14" s="334"/>
      <c r="T14" s="334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32"/>
      <c r="Q15" s="334"/>
      <c r="R15" s="334"/>
      <c r="S15" s="334"/>
      <c r="T15" s="334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32"/>
      <c r="Q16" s="334"/>
      <c r="R16" s="334"/>
      <c r="S16" s="334"/>
      <c r="T16" s="334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32" t="s">
        <v>134</v>
      </c>
      <c r="Q17" s="321" t="s">
        <v>130</v>
      </c>
      <c r="R17" s="321" t="s">
        <v>135</v>
      </c>
      <c r="S17" s="321">
        <v>20</v>
      </c>
      <c r="T17" s="321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32"/>
      <c r="Q18" s="321"/>
      <c r="R18" s="321"/>
      <c r="S18" s="321"/>
      <c r="T18" s="321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32" t="s">
        <v>138</v>
      </c>
      <c r="Q20" s="321" t="s">
        <v>130</v>
      </c>
      <c r="R20" s="321" t="s">
        <v>131</v>
      </c>
      <c r="S20" s="321">
        <v>104.3</v>
      </c>
      <c r="T20" s="321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32"/>
      <c r="Q21" s="321"/>
      <c r="R21" s="321"/>
      <c r="S21" s="321"/>
      <c r="T21" s="321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2" t="s">
        <v>140</v>
      </c>
      <c r="Q23" s="322" t="s">
        <v>130</v>
      </c>
      <c r="R23" s="331" t="s">
        <v>131</v>
      </c>
      <c r="S23" s="331">
        <v>100</v>
      </c>
      <c r="T23" s="331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3"/>
      <c r="Q24" s="323"/>
      <c r="R24" s="323"/>
      <c r="S24" s="323"/>
      <c r="T24" s="323"/>
    </row>
    <row r="25" spans="1:20" ht="27" customHeight="1">
      <c r="A25" s="1"/>
      <c r="B25" s="316" t="s">
        <v>214</v>
      </c>
      <c r="C25" s="316"/>
      <c r="D25" s="145">
        <v>0</v>
      </c>
      <c r="E25" s="145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61" t="s">
        <v>1298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/>
    </row>
    <row r="27" spans="1:20" ht="51" customHeight="1">
      <c r="A27" s="1"/>
      <c r="B27" s="248" t="s">
        <v>141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7"/>
    </row>
    <row r="28" spans="1:20" ht="51" customHeight="1">
      <c r="A28" s="1"/>
      <c r="B28" s="15" t="s">
        <v>118</v>
      </c>
      <c r="C28" s="15" t="s">
        <v>142</v>
      </c>
      <c r="D28" s="92">
        <v>0</v>
      </c>
      <c r="E28" s="92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18" t="s">
        <v>155</v>
      </c>
      <c r="Q28" s="319" t="s">
        <v>130</v>
      </c>
      <c r="R28" s="319" t="s">
        <v>156</v>
      </c>
      <c r="S28" s="319">
        <v>56</v>
      </c>
      <c r="T28" s="319">
        <v>76.3</v>
      </c>
    </row>
    <row r="29" spans="1:20" ht="55.5" customHeight="1">
      <c r="A29" s="1"/>
      <c r="B29" s="10" t="s">
        <v>9</v>
      </c>
      <c r="C29" s="10" t="s">
        <v>36</v>
      </c>
      <c r="D29" s="149">
        <v>0</v>
      </c>
      <c r="E29" s="149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7">F29+H29+L29</f>
        <v>0</v>
      </c>
      <c r="O29" s="34">
        <f aca="true" t="shared" si="4" ref="O29:O97">G29+I29+M29</f>
        <v>0</v>
      </c>
      <c r="P29" s="318"/>
      <c r="Q29" s="319"/>
      <c r="R29" s="319"/>
      <c r="S29" s="319"/>
      <c r="T29" s="319"/>
    </row>
    <row r="30" spans="1:20" ht="37.5" customHeight="1">
      <c r="A30" s="1"/>
      <c r="B30" s="2" t="s">
        <v>37</v>
      </c>
      <c r="C30" s="2" t="s">
        <v>38</v>
      </c>
      <c r="D30" s="149">
        <v>0</v>
      </c>
      <c r="E30" s="149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18"/>
      <c r="Q30" s="319"/>
      <c r="R30" s="319"/>
      <c r="S30" s="319"/>
      <c r="T30" s="319"/>
    </row>
    <row r="31" spans="1:20" ht="65.25" customHeight="1">
      <c r="A31" s="1"/>
      <c r="B31" s="2" t="s">
        <v>39</v>
      </c>
      <c r="C31" s="2" t="s">
        <v>40</v>
      </c>
      <c r="D31" s="149">
        <v>0</v>
      </c>
      <c r="E31" s="149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18"/>
      <c r="Q31" s="319"/>
      <c r="R31" s="319"/>
      <c r="S31" s="319"/>
      <c r="T31" s="319"/>
    </row>
    <row r="32" spans="1:20" ht="65.25" customHeight="1">
      <c r="A32" s="1"/>
      <c r="B32" s="18" t="s">
        <v>143</v>
      </c>
      <c r="C32" s="18" t="s">
        <v>144</v>
      </c>
      <c r="D32" s="92">
        <v>0</v>
      </c>
      <c r="E32" s="92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35" t="s">
        <v>157</v>
      </c>
      <c r="Q32" s="322" t="s">
        <v>130</v>
      </c>
      <c r="R32" s="337" t="s">
        <v>161</v>
      </c>
      <c r="S32" s="337">
        <v>1.62</v>
      </c>
      <c r="T32" s="337">
        <v>1.62</v>
      </c>
    </row>
    <row r="33" spans="1:20" ht="65.25" customHeight="1">
      <c r="A33" s="1"/>
      <c r="B33" s="2" t="s">
        <v>11</v>
      </c>
      <c r="C33" s="2" t="s">
        <v>41</v>
      </c>
      <c r="D33" s="149">
        <v>0</v>
      </c>
      <c r="E33" s="149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36"/>
      <c r="Q33" s="338"/>
      <c r="R33" s="337"/>
      <c r="S33" s="337"/>
      <c r="T33" s="337"/>
    </row>
    <row r="34" spans="1:20" ht="111" customHeight="1">
      <c r="A34" s="1"/>
      <c r="B34" s="2" t="s">
        <v>13</v>
      </c>
      <c r="C34" s="2" t="s">
        <v>42</v>
      </c>
      <c r="D34" s="149">
        <v>0</v>
      </c>
      <c r="E34" s="149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36"/>
      <c r="Q34" s="338"/>
      <c r="R34" s="337"/>
      <c r="S34" s="337"/>
      <c r="T34" s="337"/>
    </row>
    <row r="35" spans="1:20" ht="46.5" customHeight="1">
      <c r="A35" s="1"/>
      <c r="B35" s="2" t="s">
        <v>15</v>
      </c>
      <c r="C35" s="2" t="s">
        <v>43</v>
      </c>
      <c r="D35" s="149">
        <v>0</v>
      </c>
      <c r="E35" s="149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35" t="s">
        <v>158</v>
      </c>
      <c r="Q35" s="338" t="s">
        <v>130</v>
      </c>
      <c r="R35" s="337" t="s">
        <v>162</v>
      </c>
      <c r="S35" s="337">
        <v>29.2</v>
      </c>
      <c r="T35" s="337">
        <v>29.2</v>
      </c>
    </row>
    <row r="36" spans="1:20" ht="55.5" customHeight="1">
      <c r="A36" s="1"/>
      <c r="B36" s="2" t="s">
        <v>18</v>
      </c>
      <c r="C36" s="2" t="s">
        <v>44</v>
      </c>
      <c r="D36" s="149">
        <v>0</v>
      </c>
      <c r="E36" s="149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36"/>
      <c r="Q36" s="338"/>
      <c r="R36" s="337"/>
      <c r="S36" s="337"/>
      <c r="T36" s="337"/>
    </row>
    <row r="37" spans="1:20" ht="46.5" customHeight="1">
      <c r="A37" s="1"/>
      <c r="B37" s="2" t="s">
        <v>20</v>
      </c>
      <c r="C37" s="2" t="s">
        <v>45</v>
      </c>
      <c r="D37" s="149">
        <v>0</v>
      </c>
      <c r="E37" s="149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35" t="s">
        <v>159</v>
      </c>
      <c r="Q37" s="338" t="s">
        <v>130</v>
      </c>
      <c r="R37" s="337" t="s">
        <v>131</v>
      </c>
      <c r="S37" s="337">
        <v>100</v>
      </c>
      <c r="T37" s="337">
        <v>101</v>
      </c>
    </row>
    <row r="38" spans="1:20" ht="46.5" customHeight="1">
      <c r="A38" s="1"/>
      <c r="B38" s="2" t="s">
        <v>22</v>
      </c>
      <c r="C38" s="2" t="s">
        <v>46</v>
      </c>
      <c r="D38" s="149">
        <v>0</v>
      </c>
      <c r="E38" s="149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36"/>
      <c r="Q38" s="338"/>
      <c r="R38" s="337"/>
      <c r="S38" s="337"/>
      <c r="T38" s="337"/>
    </row>
    <row r="39" spans="1:20" ht="46.5" customHeight="1">
      <c r="A39" s="1"/>
      <c r="B39" s="2" t="s">
        <v>24</v>
      </c>
      <c r="C39" s="2" t="s">
        <v>47</v>
      </c>
      <c r="D39" s="149">
        <v>0</v>
      </c>
      <c r="E39" s="149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35" t="s">
        <v>160</v>
      </c>
      <c r="Q39" s="338" t="s">
        <v>130</v>
      </c>
      <c r="R39" s="337" t="s">
        <v>17</v>
      </c>
      <c r="S39" s="337">
        <v>92.4</v>
      </c>
      <c r="T39" s="337">
        <v>92.5</v>
      </c>
    </row>
    <row r="40" spans="1:20" ht="37.5" customHeight="1">
      <c r="A40" s="1"/>
      <c r="B40" s="2" t="s">
        <v>48</v>
      </c>
      <c r="C40" s="2" t="s">
        <v>49</v>
      </c>
      <c r="D40" s="149">
        <v>0</v>
      </c>
      <c r="E40" s="149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36"/>
      <c r="Q40" s="338"/>
      <c r="R40" s="337"/>
      <c r="S40" s="337"/>
      <c r="T40" s="337"/>
    </row>
    <row r="41" spans="1:20" ht="37.5" customHeight="1">
      <c r="A41" s="1"/>
      <c r="B41" s="18" t="s">
        <v>145</v>
      </c>
      <c r="C41" s="18" t="s">
        <v>146</v>
      </c>
      <c r="D41" s="92">
        <v>0</v>
      </c>
      <c r="E41" s="92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39" t="s">
        <v>163</v>
      </c>
      <c r="Q41" s="340" t="s">
        <v>130</v>
      </c>
      <c r="R41" s="342" t="s">
        <v>164</v>
      </c>
      <c r="S41" s="342">
        <v>55.5</v>
      </c>
      <c r="T41" s="342">
        <v>55.5</v>
      </c>
    </row>
    <row r="42" spans="1:20" ht="111" customHeight="1">
      <c r="A42" s="1"/>
      <c r="B42" s="2" t="s">
        <v>26</v>
      </c>
      <c r="C42" s="2" t="s">
        <v>50</v>
      </c>
      <c r="D42" s="149">
        <v>0</v>
      </c>
      <c r="E42" s="149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28"/>
      <c r="Q42" s="341"/>
      <c r="R42" s="343"/>
      <c r="S42" s="343"/>
      <c r="T42" s="343"/>
    </row>
    <row r="43" spans="1:20" ht="83.25" customHeight="1">
      <c r="A43" s="1"/>
      <c r="B43" s="4" t="s">
        <v>51</v>
      </c>
      <c r="C43" s="2" t="s">
        <v>52</v>
      </c>
      <c r="D43" s="149">
        <v>0</v>
      </c>
      <c r="E43" s="149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28"/>
      <c r="Q43" s="341"/>
      <c r="R43" s="343"/>
      <c r="S43" s="343"/>
      <c r="T43" s="343"/>
    </row>
    <row r="44" spans="1:20" ht="65.25" customHeight="1">
      <c r="A44" s="1"/>
      <c r="B44" s="4" t="s">
        <v>53</v>
      </c>
      <c r="C44" s="2" t="s">
        <v>54</v>
      </c>
      <c r="D44" s="149">
        <v>0</v>
      </c>
      <c r="E44" s="149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28"/>
      <c r="Q44" s="341"/>
      <c r="R44" s="343"/>
      <c r="S44" s="343"/>
      <c r="T44" s="343"/>
    </row>
    <row r="45" spans="1:20" ht="65.25" customHeight="1">
      <c r="A45" s="1"/>
      <c r="B45" s="30" t="s">
        <v>122</v>
      </c>
      <c r="C45" s="18" t="s">
        <v>147</v>
      </c>
      <c r="D45" s="92">
        <v>0</v>
      </c>
      <c r="E45" s="92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44" t="s">
        <v>165</v>
      </c>
      <c r="Q45" s="345" t="s">
        <v>130</v>
      </c>
      <c r="R45" s="347" t="s">
        <v>131</v>
      </c>
      <c r="S45" s="347">
        <v>103.9</v>
      </c>
      <c r="T45" s="347">
        <v>92</v>
      </c>
    </row>
    <row r="46" spans="1:20" ht="37.5" customHeight="1">
      <c r="A46" s="1"/>
      <c r="B46" s="2" t="s">
        <v>30</v>
      </c>
      <c r="C46" s="2" t="s">
        <v>55</v>
      </c>
      <c r="D46" s="149">
        <v>0</v>
      </c>
      <c r="E46" s="149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28"/>
      <c r="Q46" s="341"/>
      <c r="R46" s="343"/>
      <c r="S46" s="343"/>
      <c r="T46" s="343"/>
    </row>
    <row r="47" spans="1:20" ht="28.5" customHeight="1">
      <c r="A47" s="1"/>
      <c r="B47" s="2" t="s">
        <v>56</v>
      </c>
      <c r="C47" s="2" t="s">
        <v>29</v>
      </c>
      <c r="D47" s="149">
        <v>0</v>
      </c>
      <c r="E47" s="149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29"/>
      <c r="Q47" s="346"/>
      <c r="R47" s="348"/>
      <c r="S47" s="348"/>
      <c r="T47" s="348"/>
    </row>
    <row r="48" spans="1:20" ht="28.5" customHeight="1">
      <c r="A48" s="1"/>
      <c r="B48" s="18" t="s">
        <v>148</v>
      </c>
      <c r="C48" s="18" t="s">
        <v>149</v>
      </c>
      <c r="D48" s="92">
        <v>0</v>
      </c>
      <c r="E48" s="92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44" t="s">
        <v>166</v>
      </c>
      <c r="Q48" s="345" t="s">
        <v>167</v>
      </c>
      <c r="R48" s="347" t="s">
        <v>7</v>
      </c>
      <c r="S48" s="347">
        <v>5</v>
      </c>
      <c r="T48" s="347">
        <v>5</v>
      </c>
    </row>
    <row r="49" spans="1:20" ht="36.75" customHeight="1">
      <c r="A49" s="1"/>
      <c r="B49" s="2" t="s">
        <v>32</v>
      </c>
      <c r="C49" s="2" t="s">
        <v>57</v>
      </c>
      <c r="D49" s="149">
        <v>0</v>
      </c>
      <c r="E49" s="149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28"/>
      <c r="Q49" s="341"/>
      <c r="R49" s="343"/>
      <c r="S49" s="343"/>
      <c r="T49" s="343"/>
    </row>
    <row r="50" spans="1:20" ht="39.75" customHeight="1">
      <c r="A50" s="1"/>
      <c r="B50" s="18" t="s">
        <v>150</v>
      </c>
      <c r="C50" s="31" t="s">
        <v>151</v>
      </c>
      <c r="D50" s="92">
        <v>0</v>
      </c>
      <c r="E50" s="92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49" t="s">
        <v>168</v>
      </c>
      <c r="Q50" s="352" t="s">
        <v>130</v>
      </c>
      <c r="R50" s="352" t="s">
        <v>131</v>
      </c>
      <c r="S50" s="352">
        <v>100</v>
      </c>
      <c r="T50" s="352">
        <v>100</v>
      </c>
    </row>
    <row r="51" spans="1:20" ht="28.5" customHeight="1">
      <c r="A51" s="1"/>
      <c r="B51" s="2" t="s">
        <v>58</v>
      </c>
      <c r="C51" s="2" t="s">
        <v>59</v>
      </c>
      <c r="D51" s="149">
        <v>0</v>
      </c>
      <c r="E51" s="149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50" t="s">
        <v>168</v>
      </c>
      <c r="Q51" s="352" t="s">
        <v>130</v>
      </c>
      <c r="R51" s="352" t="s">
        <v>131</v>
      </c>
      <c r="S51" s="352">
        <v>100</v>
      </c>
      <c r="T51" s="352">
        <v>100</v>
      </c>
    </row>
    <row r="52" spans="1:20" ht="28.5" customHeight="1">
      <c r="A52" s="1"/>
      <c r="B52" s="2" t="s">
        <v>60</v>
      </c>
      <c r="C52" s="2" t="s">
        <v>61</v>
      </c>
      <c r="D52" s="149">
        <v>0</v>
      </c>
      <c r="E52" s="149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50" t="s">
        <v>168</v>
      </c>
      <c r="Q52" s="352" t="s">
        <v>130</v>
      </c>
      <c r="R52" s="352" t="s">
        <v>131</v>
      </c>
      <c r="S52" s="352">
        <v>100</v>
      </c>
      <c r="T52" s="352">
        <v>100</v>
      </c>
    </row>
    <row r="53" spans="1:20" ht="37.5" customHeight="1">
      <c r="A53" s="1"/>
      <c r="B53" s="2" t="s">
        <v>62</v>
      </c>
      <c r="C53" s="2" t="s">
        <v>63</v>
      </c>
      <c r="D53" s="149">
        <v>0</v>
      </c>
      <c r="E53" s="149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51" t="s">
        <v>168</v>
      </c>
      <c r="Q53" s="352" t="s">
        <v>130</v>
      </c>
      <c r="R53" s="352" t="s">
        <v>131</v>
      </c>
      <c r="S53" s="352">
        <v>100</v>
      </c>
      <c r="T53" s="352">
        <v>100</v>
      </c>
    </row>
    <row r="54" spans="1:20" ht="37.5" customHeight="1">
      <c r="A54" s="1"/>
      <c r="B54" s="18" t="s">
        <v>152</v>
      </c>
      <c r="C54" s="18" t="s">
        <v>153</v>
      </c>
      <c r="D54" s="92">
        <v>0</v>
      </c>
      <c r="E54" s="92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9">
        <v>0</v>
      </c>
      <c r="E55" s="149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9">
        <v>0</v>
      </c>
      <c r="E56" s="149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16" t="s">
        <v>213</v>
      </c>
      <c r="C57" s="317"/>
      <c r="D57" s="150">
        <v>0</v>
      </c>
      <c r="E57" s="150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20">
        <v>0</v>
      </c>
      <c r="K57" s="120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26" t="s">
        <v>1299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5"/>
    </row>
    <row r="59" spans="1:20" ht="37.5" customHeight="1">
      <c r="A59" s="1"/>
      <c r="B59" s="248" t="s">
        <v>68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4"/>
    </row>
    <row r="60" spans="1:20" ht="69.75" customHeight="1">
      <c r="A60" s="1"/>
      <c r="B60" s="15" t="s">
        <v>118</v>
      </c>
      <c r="C60" s="15" t="s">
        <v>173</v>
      </c>
      <c r="D60" s="92">
        <v>0</v>
      </c>
      <c r="E60" s="92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39" t="s">
        <v>181</v>
      </c>
      <c r="Q60" s="340" t="s">
        <v>130</v>
      </c>
      <c r="R60" s="342" t="s">
        <v>182</v>
      </c>
      <c r="S60" s="342">
        <v>1.1</v>
      </c>
      <c r="T60" s="342">
        <v>4.5</v>
      </c>
    </row>
    <row r="61" spans="1:20" ht="28.5" customHeight="1">
      <c r="A61" s="1"/>
      <c r="B61" s="2" t="s">
        <v>9</v>
      </c>
      <c r="C61" s="2" t="s">
        <v>69</v>
      </c>
      <c r="D61" s="151">
        <v>0</v>
      </c>
      <c r="E61" s="151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28"/>
      <c r="Q61" s="341"/>
      <c r="R61" s="343"/>
      <c r="S61" s="343"/>
      <c r="T61" s="343"/>
    </row>
    <row r="62" spans="1:20" ht="46.5" customHeight="1">
      <c r="A62" s="1"/>
      <c r="B62" s="2" t="s">
        <v>37</v>
      </c>
      <c r="C62" s="2" t="s">
        <v>70</v>
      </c>
      <c r="D62" s="151">
        <v>0</v>
      </c>
      <c r="E62" s="151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29"/>
      <c r="Q62" s="346"/>
      <c r="R62" s="348"/>
      <c r="S62" s="348"/>
      <c r="T62" s="348"/>
    </row>
    <row r="63" spans="1:20" ht="46.5" customHeight="1">
      <c r="A63" s="1"/>
      <c r="B63" s="18" t="s">
        <v>120</v>
      </c>
      <c r="C63" s="18" t="s">
        <v>174</v>
      </c>
      <c r="D63" s="60">
        <v>0</v>
      </c>
      <c r="E63" s="60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51">
        <v>0</v>
      </c>
      <c r="E64" s="151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51">
        <v>0</v>
      </c>
      <c r="E65" s="151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51">
        <v>0</v>
      </c>
      <c r="E66" s="151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23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51">
        <v>0</v>
      </c>
      <c r="E67" s="151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23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51">
        <v>0</v>
      </c>
      <c r="E68" s="151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51">
        <v>0</v>
      </c>
      <c r="E69" s="151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51">
        <v>0</v>
      </c>
      <c r="E70" s="151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51">
        <v>0</v>
      </c>
      <c r="E71" s="151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2" t="s">
        <v>197</v>
      </c>
      <c r="Q71" s="322" t="s">
        <v>130</v>
      </c>
      <c r="R71" s="322" t="s">
        <v>198</v>
      </c>
      <c r="S71" s="322">
        <v>4.2</v>
      </c>
      <c r="T71" s="322">
        <v>4.2</v>
      </c>
    </row>
    <row r="72" spans="1:20" ht="28.5" customHeight="1">
      <c r="A72" s="1"/>
      <c r="B72" s="2" t="s">
        <v>79</v>
      </c>
      <c r="C72" s="2" t="s">
        <v>80</v>
      </c>
      <c r="D72" s="151">
        <v>0</v>
      </c>
      <c r="E72" s="151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8"/>
      <c r="Q72" s="218"/>
      <c r="R72" s="218"/>
      <c r="S72" s="218"/>
      <c r="T72" s="218"/>
    </row>
    <row r="73" spans="1:20" ht="37.5" customHeight="1">
      <c r="A73" s="1"/>
      <c r="B73" s="2" t="s">
        <v>81</v>
      </c>
      <c r="C73" s="2" t="s">
        <v>82</v>
      </c>
      <c r="D73" s="151">
        <v>0</v>
      </c>
      <c r="E73" s="151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8"/>
      <c r="Q73" s="218"/>
      <c r="R73" s="218"/>
      <c r="S73" s="218"/>
      <c r="T73" s="218"/>
    </row>
    <row r="74" spans="1:20" ht="28.5" customHeight="1">
      <c r="A74" s="1"/>
      <c r="B74" s="2" t="s">
        <v>83</v>
      </c>
      <c r="C74" s="2" t="s">
        <v>84</v>
      </c>
      <c r="D74" s="151">
        <v>0</v>
      </c>
      <c r="E74" s="151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8"/>
      <c r="Q74" s="218"/>
      <c r="R74" s="218"/>
      <c r="S74" s="218"/>
      <c r="T74" s="218"/>
    </row>
    <row r="75" spans="1:20" ht="28.5" customHeight="1">
      <c r="A75" s="1"/>
      <c r="B75" s="2" t="s">
        <v>85</v>
      </c>
      <c r="C75" s="2" t="s">
        <v>86</v>
      </c>
      <c r="D75" s="151">
        <v>0</v>
      </c>
      <c r="E75" s="151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8"/>
      <c r="Q75" s="218"/>
      <c r="R75" s="218"/>
      <c r="S75" s="218"/>
      <c r="T75" s="218"/>
    </row>
    <row r="76" spans="1:20" ht="65.25" customHeight="1">
      <c r="A76" s="1"/>
      <c r="B76" s="2" t="s">
        <v>87</v>
      </c>
      <c r="C76" s="2" t="s">
        <v>88</v>
      </c>
      <c r="D76" s="151">
        <v>0</v>
      </c>
      <c r="E76" s="151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8"/>
      <c r="Q76" s="218"/>
      <c r="R76" s="218"/>
      <c r="S76" s="218"/>
      <c r="T76" s="218"/>
    </row>
    <row r="77" spans="1:20" ht="37.5" customHeight="1">
      <c r="A77" s="1"/>
      <c r="B77" s="2" t="s">
        <v>89</v>
      </c>
      <c r="C77" s="2" t="s">
        <v>90</v>
      </c>
      <c r="D77" s="151">
        <v>0</v>
      </c>
      <c r="E77" s="151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8"/>
      <c r="Q77" s="218"/>
      <c r="R77" s="218"/>
      <c r="S77" s="218"/>
      <c r="T77" s="218"/>
    </row>
    <row r="78" spans="1:20" ht="139.5" customHeight="1">
      <c r="A78" s="1"/>
      <c r="B78" s="18" t="s">
        <v>145</v>
      </c>
      <c r="C78" s="18" t="s">
        <v>175</v>
      </c>
      <c r="D78" s="60">
        <v>0</v>
      </c>
      <c r="E78" s="60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51">
        <v>0</v>
      </c>
      <c r="E79" s="151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51">
        <v>0</v>
      </c>
      <c r="E80" s="151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55" t="s">
        <v>203</v>
      </c>
      <c r="Q80" s="355" t="s">
        <v>130</v>
      </c>
      <c r="R80" s="355" t="s">
        <v>204</v>
      </c>
      <c r="S80" s="355">
        <v>100</v>
      </c>
      <c r="T80" s="355">
        <v>100</v>
      </c>
    </row>
    <row r="81" spans="1:20" ht="28.5" customHeight="1">
      <c r="A81" s="1"/>
      <c r="B81" s="2" t="s">
        <v>93</v>
      </c>
      <c r="C81" s="2" t="s">
        <v>94</v>
      </c>
      <c r="D81" s="151">
        <v>0</v>
      </c>
      <c r="E81" s="151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56"/>
      <c r="Q81" s="356"/>
      <c r="R81" s="356"/>
      <c r="S81" s="356"/>
      <c r="T81" s="356"/>
    </row>
    <row r="82" spans="1:20" ht="28.5" customHeight="1">
      <c r="A82" s="1"/>
      <c r="B82" s="2" t="s">
        <v>95</v>
      </c>
      <c r="C82" s="2" t="s">
        <v>96</v>
      </c>
      <c r="D82" s="151">
        <v>0</v>
      </c>
      <c r="E82" s="151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56"/>
      <c r="Q82" s="356"/>
      <c r="R82" s="356"/>
      <c r="S82" s="356"/>
      <c r="T82" s="356"/>
    </row>
    <row r="83" spans="1:20" ht="37.5" customHeight="1">
      <c r="A83" s="1"/>
      <c r="B83" s="2" t="s">
        <v>97</v>
      </c>
      <c r="C83" s="2" t="s">
        <v>98</v>
      </c>
      <c r="D83" s="151">
        <v>0</v>
      </c>
      <c r="E83" s="151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57"/>
      <c r="Q83" s="357"/>
      <c r="R83" s="357"/>
      <c r="S83" s="357"/>
      <c r="T83" s="357"/>
    </row>
    <row r="84" spans="1:20" ht="37.5" customHeight="1">
      <c r="A84" s="1"/>
      <c r="B84" s="18" t="s">
        <v>176</v>
      </c>
      <c r="C84" s="18" t="s">
        <v>177</v>
      </c>
      <c r="D84" s="60">
        <v>0</v>
      </c>
      <c r="E84" s="60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39" t="s">
        <v>205</v>
      </c>
      <c r="Q84" s="340" t="s">
        <v>130</v>
      </c>
      <c r="R84" s="342" t="s">
        <v>206</v>
      </c>
      <c r="S84" s="342">
        <v>55.5</v>
      </c>
      <c r="T84" s="342">
        <v>55.5</v>
      </c>
    </row>
    <row r="85" spans="1:20" ht="37.5" customHeight="1">
      <c r="A85" s="1"/>
      <c r="B85" s="2" t="s">
        <v>30</v>
      </c>
      <c r="C85" s="2" t="s">
        <v>99</v>
      </c>
      <c r="D85" s="151">
        <v>0</v>
      </c>
      <c r="E85" s="151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29"/>
      <c r="Q85" s="346"/>
      <c r="R85" s="348"/>
      <c r="S85" s="348"/>
      <c r="T85" s="348"/>
    </row>
    <row r="86" spans="1:20" ht="37.5" customHeight="1">
      <c r="A86" s="1"/>
      <c r="B86" s="18" t="s">
        <v>148</v>
      </c>
      <c r="C86" s="18" t="s">
        <v>178</v>
      </c>
      <c r="D86" s="60">
        <v>0</v>
      </c>
      <c r="E86" s="60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51">
        <v>0</v>
      </c>
      <c r="E87" s="151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25" t="s">
        <v>212</v>
      </c>
      <c r="C88" s="326"/>
      <c r="D88" s="153">
        <v>0</v>
      </c>
      <c r="E88" s="153">
        <v>0</v>
      </c>
      <c r="F88" s="89">
        <f>F60+F63+F78+F84+F86</f>
        <v>2512</v>
      </c>
      <c r="G88" s="89">
        <f aca="true" t="shared" si="6" ref="G88:O88">G60+G63+G78+G84+G86</f>
        <v>2512</v>
      </c>
      <c r="H88" s="89">
        <f t="shared" si="6"/>
        <v>28426.8</v>
      </c>
      <c r="I88" s="89">
        <f t="shared" si="6"/>
        <v>26207.5</v>
      </c>
      <c r="J88" s="89">
        <v>0</v>
      </c>
      <c r="K88" s="89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78" t="s">
        <v>1300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3"/>
    </row>
    <row r="90" spans="1:20" ht="51.75" customHeight="1">
      <c r="A90" s="1"/>
      <c r="B90" s="200" t="s">
        <v>101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218"/>
      <c r="Q90" s="218"/>
      <c r="R90" s="218"/>
      <c r="S90" s="218"/>
      <c r="T90" s="218"/>
    </row>
    <row r="91" spans="1:20" ht="51.75" customHeight="1">
      <c r="A91" s="1"/>
      <c r="B91" s="15" t="s">
        <v>118</v>
      </c>
      <c r="C91" s="15" t="s">
        <v>179</v>
      </c>
      <c r="D91" s="92">
        <v>0</v>
      </c>
      <c r="E91" s="92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28" t="s">
        <v>209</v>
      </c>
      <c r="Q91" s="328" t="s">
        <v>130</v>
      </c>
      <c r="R91" s="328" t="s">
        <v>131</v>
      </c>
      <c r="S91" s="328">
        <v>100</v>
      </c>
      <c r="T91" s="328">
        <v>100</v>
      </c>
    </row>
    <row r="92" spans="1:20" ht="28.5" customHeight="1">
      <c r="A92" s="1"/>
      <c r="B92" s="2" t="s">
        <v>9</v>
      </c>
      <c r="C92" s="2" t="s">
        <v>102</v>
      </c>
      <c r="D92" s="149">
        <v>0</v>
      </c>
      <c r="E92" s="149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28"/>
      <c r="Q92" s="328"/>
      <c r="R92" s="328"/>
      <c r="S92" s="328"/>
      <c r="T92" s="328"/>
    </row>
    <row r="93" spans="1:20" ht="37.5" customHeight="1">
      <c r="A93" s="1"/>
      <c r="B93" s="2" t="s">
        <v>37</v>
      </c>
      <c r="C93" s="2" t="s">
        <v>103</v>
      </c>
      <c r="D93" s="149">
        <v>0</v>
      </c>
      <c r="E93" s="149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29"/>
      <c r="Q93" s="329"/>
      <c r="R93" s="329"/>
      <c r="S93" s="329"/>
      <c r="T93" s="329"/>
    </row>
    <row r="94" spans="1:20" ht="37.5" customHeight="1">
      <c r="A94" s="1"/>
      <c r="B94" s="18" t="s">
        <v>120</v>
      </c>
      <c r="C94" s="18" t="s">
        <v>180</v>
      </c>
      <c r="D94" s="92">
        <v>0</v>
      </c>
      <c r="E94" s="92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44" t="s">
        <v>210</v>
      </c>
      <c r="Q94" s="344" t="s">
        <v>130</v>
      </c>
      <c r="R94" s="344" t="s">
        <v>131</v>
      </c>
      <c r="S94" s="344">
        <v>100</v>
      </c>
      <c r="T94" s="344">
        <v>100</v>
      </c>
    </row>
    <row r="95" spans="1:20" ht="18.75" customHeight="1">
      <c r="A95" s="1"/>
      <c r="B95" s="2" t="s">
        <v>11</v>
      </c>
      <c r="C95" s="2" t="s">
        <v>104</v>
      </c>
      <c r="D95" s="149">
        <v>0</v>
      </c>
      <c r="E95" s="149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28"/>
      <c r="Q95" s="328"/>
      <c r="R95" s="328"/>
      <c r="S95" s="328"/>
      <c r="T95" s="328"/>
    </row>
    <row r="96" spans="1:20" ht="18.75" customHeight="1">
      <c r="A96" s="1"/>
      <c r="B96" s="366" t="s">
        <v>211</v>
      </c>
      <c r="C96" s="367"/>
      <c r="D96" s="150">
        <v>0</v>
      </c>
      <c r="E96" s="150">
        <v>0</v>
      </c>
      <c r="F96" s="87">
        <f>F91+F94</f>
        <v>0</v>
      </c>
      <c r="G96" s="87">
        <f aca="true" t="shared" si="7" ref="G96:O96">G91+G94</f>
        <v>0</v>
      </c>
      <c r="H96" s="87">
        <f t="shared" si="7"/>
        <v>12758.3</v>
      </c>
      <c r="I96" s="87">
        <f t="shared" si="7"/>
        <v>11500</v>
      </c>
      <c r="J96" s="87">
        <v>0</v>
      </c>
      <c r="K96" s="87">
        <v>0</v>
      </c>
      <c r="L96" s="45">
        <f t="shared" si="7"/>
        <v>0</v>
      </c>
      <c r="M96" s="45">
        <f t="shared" si="7"/>
        <v>0</v>
      </c>
      <c r="N96" s="45">
        <f t="shared" si="7"/>
        <v>12758.3</v>
      </c>
      <c r="O96" s="45">
        <f t="shared" si="7"/>
        <v>11500</v>
      </c>
      <c r="P96" s="44"/>
      <c r="Q96" s="44"/>
      <c r="R96" s="44"/>
      <c r="S96" s="44"/>
      <c r="T96" s="147"/>
    </row>
    <row r="97" spans="1:20" ht="24.75" customHeight="1">
      <c r="A97" s="1"/>
      <c r="B97" s="43"/>
      <c r="C97" s="46" t="s">
        <v>105</v>
      </c>
      <c r="D97" s="150">
        <v>0</v>
      </c>
      <c r="E97" s="150">
        <v>0</v>
      </c>
      <c r="F97" s="87">
        <v>209621.2</v>
      </c>
      <c r="G97" s="91">
        <v>207120</v>
      </c>
      <c r="H97" s="87">
        <v>141427.2</v>
      </c>
      <c r="I97" s="87">
        <v>129658.3</v>
      </c>
      <c r="J97" s="87">
        <v>0</v>
      </c>
      <c r="K97" s="87">
        <v>0</v>
      </c>
      <c r="L97" s="47">
        <v>775.1</v>
      </c>
      <c r="M97" s="48">
        <v>725.0999999999999</v>
      </c>
      <c r="N97" s="49">
        <f t="shared" si="3"/>
        <v>351823.5</v>
      </c>
      <c r="O97" s="49">
        <f t="shared" si="4"/>
        <v>337503.39999999997</v>
      </c>
      <c r="P97" s="9"/>
      <c r="Q97" s="9"/>
      <c r="R97" s="9"/>
      <c r="S97" s="9"/>
      <c r="T97" s="9"/>
    </row>
    <row r="98" spans="1:20" ht="24.75" customHeight="1">
      <c r="A98" s="1"/>
      <c r="B98" s="289" t="s">
        <v>1301</v>
      </c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 spans="1:20" ht="37.5" customHeight="1">
      <c r="A99" s="1"/>
      <c r="B99" s="246" t="s">
        <v>0</v>
      </c>
      <c r="C99" s="246" t="s">
        <v>1</v>
      </c>
      <c r="D99" s="197" t="s">
        <v>272</v>
      </c>
      <c r="E99" s="247"/>
      <c r="F99" s="248" t="s">
        <v>106</v>
      </c>
      <c r="G99" s="249"/>
      <c r="H99" s="200" t="s">
        <v>109</v>
      </c>
      <c r="I99" s="201"/>
      <c r="J99" s="372" t="s">
        <v>900</v>
      </c>
      <c r="K99" s="373"/>
      <c r="L99" s="200" t="s">
        <v>110</v>
      </c>
      <c r="M99" s="201"/>
      <c r="N99" s="200" t="s">
        <v>154</v>
      </c>
      <c r="O99" s="201"/>
      <c r="P99" s="202" t="s">
        <v>111</v>
      </c>
      <c r="Q99" s="202" t="s">
        <v>112</v>
      </c>
      <c r="R99" s="202" t="s">
        <v>113</v>
      </c>
      <c r="S99" s="202" t="s">
        <v>114</v>
      </c>
      <c r="T99" s="202" t="s">
        <v>115</v>
      </c>
    </row>
    <row r="100" spans="1:20" ht="73.5" customHeight="1">
      <c r="A100" s="1"/>
      <c r="B100" s="224"/>
      <c r="C100" s="225"/>
      <c r="D100" s="6" t="s">
        <v>2</v>
      </c>
      <c r="E100" s="6" t="s">
        <v>3</v>
      </c>
      <c r="F100" s="5" t="s">
        <v>2</v>
      </c>
      <c r="G100" s="7" t="s">
        <v>3</v>
      </c>
      <c r="H100" s="6" t="s">
        <v>2</v>
      </c>
      <c r="I100" s="6" t="s">
        <v>3</v>
      </c>
      <c r="J100" s="6" t="s">
        <v>2</v>
      </c>
      <c r="K100" s="6" t="s">
        <v>3</v>
      </c>
      <c r="L100" s="6" t="s">
        <v>2</v>
      </c>
      <c r="M100" s="6" t="s">
        <v>3</v>
      </c>
      <c r="N100" s="6" t="s">
        <v>2</v>
      </c>
      <c r="O100" s="6" t="s">
        <v>3</v>
      </c>
      <c r="P100" s="202"/>
      <c r="Q100" s="202"/>
      <c r="R100" s="202"/>
      <c r="S100" s="202"/>
      <c r="T100" s="202"/>
    </row>
    <row r="101" spans="1:20" ht="14.25" customHeight="1">
      <c r="A101" s="1"/>
      <c r="B101" s="13" t="s">
        <v>4</v>
      </c>
      <c r="C101" s="13" t="s">
        <v>5</v>
      </c>
      <c r="D101" s="13" t="s">
        <v>6</v>
      </c>
      <c r="E101" s="13" t="s">
        <v>449</v>
      </c>
      <c r="F101" s="13" t="s">
        <v>7</v>
      </c>
      <c r="G101" s="13" t="s">
        <v>8</v>
      </c>
      <c r="H101" s="13" t="s">
        <v>770</v>
      </c>
      <c r="I101" s="13" t="s">
        <v>771</v>
      </c>
      <c r="J101" s="13" t="s">
        <v>107</v>
      </c>
      <c r="K101" s="13" t="s">
        <v>772</v>
      </c>
      <c r="L101" s="13" t="s">
        <v>773</v>
      </c>
      <c r="M101" s="13" t="s">
        <v>108</v>
      </c>
      <c r="N101" s="13" t="s">
        <v>774</v>
      </c>
      <c r="O101" s="13" t="s">
        <v>775</v>
      </c>
      <c r="P101" s="13" t="s">
        <v>620</v>
      </c>
      <c r="Q101" s="13" t="s">
        <v>776</v>
      </c>
      <c r="R101" s="13" t="s">
        <v>777</v>
      </c>
      <c r="S101" s="13" t="s">
        <v>934</v>
      </c>
      <c r="T101" s="13" t="s">
        <v>935</v>
      </c>
    </row>
    <row r="102" spans="1:20" ht="22.5" customHeight="1">
      <c r="A102" s="1"/>
      <c r="B102" s="215" t="s">
        <v>215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</row>
    <row r="103" spans="2:20" ht="21" customHeight="1">
      <c r="B103" s="314" t="s">
        <v>216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</row>
    <row r="104" spans="2:20" ht="40.5" customHeight="1">
      <c r="B104" s="37" t="s">
        <v>118</v>
      </c>
      <c r="C104" s="37" t="s">
        <v>265</v>
      </c>
      <c r="D104" s="58">
        <v>14.8</v>
      </c>
      <c r="E104" s="58">
        <v>14.8</v>
      </c>
      <c r="F104" s="33">
        <v>0</v>
      </c>
      <c r="G104" s="33">
        <v>0</v>
      </c>
      <c r="H104" s="33">
        <v>576.8</v>
      </c>
      <c r="I104" s="33">
        <v>510.3</v>
      </c>
      <c r="J104" s="33">
        <v>0</v>
      </c>
      <c r="K104" s="33">
        <v>0</v>
      </c>
      <c r="L104" s="33">
        <v>0</v>
      </c>
      <c r="M104" s="33">
        <v>0</v>
      </c>
      <c r="N104" s="33">
        <f>D104+F104+H104+L104</f>
        <v>591.5999999999999</v>
      </c>
      <c r="O104" s="33">
        <f>E104+G104+I104+M104</f>
        <v>525.1</v>
      </c>
      <c r="P104" s="55" t="s">
        <v>266</v>
      </c>
      <c r="Q104" s="53" t="s">
        <v>130</v>
      </c>
      <c r="R104" s="54" t="s">
        <v>131</v>
      </c>
      <c r="S104" s="54">
        <v>103</v>
      </c>
      <c r="T104" s="54">
        <v>103</v>
      </c>
    </row>
    <row r="105" spans="2:20" ht="38.25" customHeight="1">
      <c r="B105" s="50" t="s">
        <v>9</v>
      </c>
      <c r="C105" s="50" t="s">
        <v>217</v>
      </c>
      <c r="D105" s="59">
        <v>0</v>
      </c>
      <c r="E105" s="59">
        <v>0</v>
      </c>
      <c r="F105" s="51">
        <v>0</v>
      </c>
      <c r="G105" s="51">
        <v>0</v>
      </c>
      <c r="H105" s="51">
        <v>0</v>
      </c>
      <c r="I105" s="51">
        <v>0</v>
      </c>
      <c r="J105" s="66">
        <v>0</v>
      </c>
      <c r="K105" s="66">
        <v>0</v>
      </c>
      <c r="L105" s="51">
        <v>0</v>
      </c>
      <c r="M105" s="51">
        <v>0</v>
      </c>
      <c r="N105" s="66">
        <f aca="true" t="shared" si="8" ref="N105:N114">D105+F105+H105+L105</f>
        <v>0</v>
      </c>
      <c r="O105" s="66">
        <f aca="true" t="shared" si="9" ref="O105:O114">E105+G105+I105+M105</f>
        <v>0</v>
      </c>
      <c r="P105" s="368" t="s">
        <v>267</v>
      </c>
      <c r="Q105" s="368" t="s">
        <v>130</v>
      </c>
      <c r="R105" s="359" t="s">
        <v>268</v>
      </c>
      <c r="S105" s="359">
        <v>89</v>
      </c>
      <c r="T105" s="359">
        <v>89</v>
      </c>
    </row>
    <row r="106" spans="2:20" ht="27.75" customHeight="1">
      <c r="B106" s="50" t="s">
        <v>37</v>
      </c>
      <c r="C106" s="50" t="s">
        <v>218</v>
      </c>
      <c r="D106" s="59">
        <v>0</v>
      </c>
      <c r="E106" s="59">
        <v>0</v>
      </c>
      <c r="F106" s="51">
        <v>0</v>
      </c>
      <c r="G106" s="51">
        <v>0</v>
      </c>
      <c r="H106" s="51">
        <v>0</v>
      </c>
      <c r="I106" s="51">
        <v>0</v>
      </c>
      <c r="J106" s="66">
        <v>0</v>
      </c>
      <c r="K106" s="66">
        <v>0</v>
      </c>
      <c r="L106" s="51">
        <v>0</v>
      </c>
      <c r="M106" s="51">
        <v>0</v>
      </c>
      <c r="N106" s="66">
        <f t="shared" si="8"/>
        <v>0</v>
      </c>
      <c r="O106" s="66">
        <f t="shared" si="9"/>
        <v>0</v>
      </c>
      <c r="P106" s="369"/>
      <c r="Q106" s="369"/>
      <c r="R106" s="360"/>
      <c r="S106" s="360"/>
      <c r="T106" s="360"/>
    </row>
    <row r="107" spans="2:20" ht="15.75" customHeight="1">
      <c r="B107" s="50" t="s">
        <v>39</v>
      </c>
      <c r="C107" s="50" t="s">
        <v>219</v>
      </c>
      <c r="D107" s="59">
        <v>0</v>
      </c>
      <c r="E107" s="59">
        <v>0</v>
      </c>
      <c r="F107" s="51">
        <v>0</v>
      </c>
      <c r="G107" s="51">
        <v>0</v>
      </c>
      <c r="H107" s="51">
        <v>295.4</v>
      </c>
      <c r="I107" s="51">
        <v>229</v>
      </c>
      <c r="J107" s="66">
        <v>0</v>
      </c>
      <c r="K107" s="66">
        <v>0</v>
      </c>
      <c r="L107" s="51">
        <v>0</v>
      </c>
      <c r="M107" s="51">
        <v>0</v>
      </c>
      <c r="N107" s="66">
        <f t="shared" si="8"/>
        <v>295.4</v>
      </c>
      <c r="O107" s="66">
        <f t="shared" si="9"/>
        <v>229</v>
      </c>
      <c r="P107" s="369"/>
      <c r="Q107" s="369"/>
      <c r="R107" s="360"/>
      <c r="S107" s="360"/>
      <c r="T107" s="360"/>
    </row>
    <row r="108" spans="2:20" ht="28.5" customHeight="1">
      <c r="B108" s="50" t="s">
        <v>220</v>
      </c>
      <c r="C108" s="50" t="s">
        <v>221</v>
      </c>
      <c r="D108" s="59">
        <v>14.8</v>
      </c>
      <c r="E108" s="59">
        <v>14.8</v>
      </c>
      <c r="F108" s="51">
        <v>0</v>
      </c>
      <c r="G108" s="51">
        <v>0</v>
      </c>
      <c r="H108" s="51">
        <v>207.1</v>
      </c>
      <c r="I108" s="51">
        <v>207</v>
      </c>
      <c r="J108" s="66">
        <v>0</v>
      </c>
      <c r="K108" s="66">
        <v>0</v>
      </c>
      <c r="L108" s="51">
        <v>0</v>
      </c>
      <c r="M108" s="51">
        <v>0</v>
      </c>
      <c r="N108" s="66">
        <f t="shared" si="8"/>
        <v>221.9</v>
      </c>
      <c r="O108" s="66">
        <f t="shared" si="9"/>
        <v>221.8</v>
      </c>
      <c r="P108" s="369"/>
      <c r="Q108" s="369"/>
      <c r="R108" s="360"/>
      <c r="S108" s="360"/>
      <c r="T108" s="360"/>
    </row>
    <row r="109" spans="2:20" ht="22.5" customHeight="1">
      <c r="B109" s="50" t="s">
        <v>222</v>
      </c>
      <c r="C109" s="50" t="s">
        <v>223</v>
      </c>
      <c r="D109" s="59">
        <v>0</v>
      </c>
      <c r="E109" s="59">
        <v>0</v>
      </c>
      <c r="F109" s="51">
        <v>0</v>
      </c>
      <c r="G109" s="51">
        <v>0</v>
      </c>
      <c r="H109" s="51">
        <v>74.3</v>
      </c>
      <c r="I109" s="51">
        <v>74.3</v>
      </c>
      <c r="J109" s="66">
        <v>0</v>
      </c>
      <c r="K109" s="66">
        <v>0</v>
      </c>
      <c r="L109" s="51">
        <v>0</v>
      </c>
      <c r="M109" s="51">
        <v>0</v>
      </c>
      <c r="N109" s="66">
        <f t="shared" si="8"/>
        <v>74.3</v>
      </c>
      <c r="O109" s="66">
        <f t="shared" si="9"/>
        <v>74.3</v>
      </c>
      <c r="P109" s="369"/>
      <c r="Q109" s="369"/>
      <c r="R109" s="360"/>
      <c r="S109" s="360"/>
      <c r="T109" s="360"/>
    </row>
    <row r="110" spans="2:20" ht="16.5" customHeight="1">
      <c r="B110" s="50" t="s">
        <v>224</v>
      </c>
      <c r="C110" s="50" t="s">
        <v>225</v>
      </c>
      <c r="D110" s="59">
        <v>0</v>
      </c>
      <c r="E110" s="59">
        <v>0</v>
      </c>
      <c r="F110" s="51">
        <v>0</v>
      </c>
      <c r="G110" s="51">
        <v>0</v>
      </c>
      <c r="H110" s="51">
        <v>0</v>
      </c>
      <c r="I110" s="51">
        <v>0</v>
      </c>
      <c r="J110" s="66">
        <v>0</v>
      </c>
      <c r="K110" s="66">
        <v>0</v>
      </c>
      <c r="L110" s="51">
        <v>0</v>
      </c>
      <c r="M110" s="51">
        <v>0</v>
      </c>
      <c r="N110" s="66">
        <f t="shared" si="8"/>
        <v>0</v>
      </c>
      <c r="O110" s="66">
        <f t="shared" si="9"/>
        <v>0</v>
      </c>
      <c r="P110" s="369"/>
      <c r="Q110" s="369"/>
      <c r="R110" s="360"/>
      <c r="S110" s="360"/>
      <c r="T110" s="360"/>
    </row>
    <row r="111" spans="2:20" ht="29.25" customHeight="1">
      <c r="B111" s="18" t="s">
        <v>120</v>
      </c>
      <c r="C111" s="18" t="s">
        <v>264</v>
      </c>
      <c r="D111" s="60">
        <v>0</v>
      </c>
      <c r="E111" s="60">
        <v>0</v>
      </c>
      <c r="F111" s="19">
        <v>0</v>
      </c>
      <c r="G111" s="19">
        <v>0</v>
      </c>
      <c r="H111" s="19">
        <v>193.2</v>
      </c>
      <c r="I111" s="19">
        <v>164.7</v>
      </c>
      <c r="J111" s="33">
        <v>0</v>
      </c>
      <c r="K111" s="33">
        <v>0</v>
      </c>
      <c r="L111" s="19">
        <v>0</v>
      </c>
      <c r="M111" s="19">
        <v>0</v>
      </c>
      <c r="N111" s="33">
        <f t="shared" si="8"/>
        <v>193.2</v>
      </c>
      <c r="O111" s="33">
        <f t="shared" si="9"/>
        <v>164.7</v>
      </c>
      <c r="P111" s="217" t="s">
        <v>270</v>
      </c>
      <c r="Q111" s="217" t="s">
        <v>130</v>
      </c>
      <c r="R111" s="236" t="s">
        <v>131</v>
      </c>
      <c r="S111" s="236">
        <v>101</v>
      </c>
      <c r="T111" s="236">
        <v>101.6</v>
      </c>
    </row>
    <row r="112" spans="2:20" ht="14.25" customHeight="1">
      <c r="B112" s="50" t="s">
        <v>11</v>
      </c>
      <c r="C112" s="50" t="s">
        <v>226</v>
      </c>
      <c r="D112" s="59">
        <v>0</v>
      </c>
      <c r="E112" s="59">
        <v>0</v>
      </c>
      <c r="F112" s="51">
        <v>0</v>
      </c>
      <c r="G112" s="51">
        <v>0</v>
      </c>
      <c r="H112" s="51">
        <v>80</v>
      </c>
      <c r="I112" s="51">
        <v>71.1</v>
      </c>
      <c r="J112" s="66">
        <v>0</v>
      </c>
      <c r="K112" s="66">
        <v>0</v>
      </c>
      <c r="L112" s="51">
        <v>0</v>
      </c>
      <c r="M112" s="51">
        <v>0</v>
      </c>
      <c r="N112" s="66">
        <f t="shared" si="8"/>
        <v>80</v>
      </c>
      <c r="O112" s="66">
        <f t="shared" si="9"/>
        <v>71.1</v>
      </c>
      <c r="P112" s="338"/>
      <c r="Q112" s="338"/>
      <c r="R112" s="337"/>
      <c r="S112" s="337"/>
      <c r="T112" s="337"/>
    </row>
    <row r="113" spans="2:20" ht="23.25" customHeight="1">
      <c r="B113" s="50" t="s">
        <v>13</v>
      </c>
      <c r="C113" s="50" t="s">
        <v>227</v>
      </c>
      <c r="D113" s="59">
        <v>0</v>
      </c>
      <c r="E113" s="59">
        <v>0</v>
      </c>
      <c r="F113" s="51">
        <v>0</v>
      </c>
      <c r="G113" s="51">
        <v>0</v>
      </c>
      <c r="H113" s="51">
        <v>113.2</v>
      </c>
      <c r="I113" s="51">
        <v>93.6</v>
      </c>
      <c r="J113" s="66">
        <v>0</v>
      </c>
      <c r="K113" s="66">
        <v>0</v>
      </c>
      <c r="L113" s="51">
        <v>0</v>
      </c>
      <c r="M113" s="51">
        <v>0</v>
      </c>
      <c r="N113" s="66">
        <f t="shared" si="8"/>
        <v>113.2</v>
      </c>
      <c r="O113" s="66">
        <f t="shared" si="9"/>
        <v>93.6</v>
      </c>
      <c r="P113" s="217" t="s">
        <v>271</v>
      </c>
      <c r="Q113" s="217" t="s">
        <v>130</v>
      </c>
      <c r="R113" s="236" t="s">
        <v>131</v>
      </c>
      <c r="S113" s="236">
        <v>100</v>
      </c>
      <c r="T113" s="236">
        <v>100</v>
      </c>
    </row>
    <row r="114" spans="2:20" ht="14.25" customHeight="1">
      <c r="B114" s="50" t="s">
        <v>15</v>
      </c>
      <c r="C114" s="50" t="s">
        <v>228</v>
      </c>
      <c r="D114" s="59">
        <v>0</v>
      </c>
      <c r="E114" s="59">
        <v>0</v>
      </c>
      <c r="F114" s="51">
        <v>0</v>
      </c>
      <c r="G114" s="51">
        <v>0</v>
      </c>
      <c r="H114" s="51">
        <v>0</v>
      </c>
      <c r="I114" s="51">
        <v>0</v>
      </c>
      <c r="J114" s="66">
        <v>0</v>
      </c>
      <c r="K114" s="66">
        <v>0</v>
      </c>
      <c r="L114" s="51">
        <v>0</v>
      </c>
      <c r="M114" s="51">
        <v>0</v>
      </c>
      <c r="N114" s="66">
        <f t="shared" si="8"/>
        <v>0</v>
      </c>
      <c r="O114" s="66">
        <f t="shared" si="9"/>
        <v>0</v>
      </c>
      <c r="P114" s="338"/>
      <c r="Q114" s="338"/>
      <c r="R114" s="337"/>
      <c r="S114" s="337"/>
      <c r="T114" s="337"/>
    </row>
    <row r="115" spans="2:20" ht="20.25" customHeight="1">
      <c r="B115" s="232" t="s">
        <v>214</v>
      </c>
      <c r="C115" s="250"/>
      <c r="D115" s="154">
        <f>D104+D111</f>
        <v>14.8</v>
      </c>
      <c r="E115" s="154">
        <f>E104+E111</f>
        <v>14.8</v>
      </c>
      <c r="F115" s="154">
        <f aca="true" t="shared" si="10" ref="F115:O115">F104+F111</f>
        <v>0</v>
      </c>
      <c r="G115" s="154">
        <f t="shared" si="10"/>
        <v>0</v>
      </c>
      <c r="H115" s="154">
        <f t="shared" si="10"/>
        <v>770</v>
      </c>
      <c r="I115" s="154">
        <f t="shared" si="10"/>
        <v>675</v>
      </c>
      <c r="J115" s="155">
        <v>0</v>
      </c>
      <c r="K115" s="155">
        <v>0</v>
      </c>
      <c r="L115" s="154">
        <f t="shared" si="10"/>
        <v>0</v>
      </c>
      <c r="M115" s="154">
        <f t="shared" si="10"/>
        <v>0</v>
      </c>
      <c r="N115" s="154">
        <f t="shared" si="10"/>
        <v>784.8</v>
      </c>
      <c r="O115" s="156">
        <f t="shared" si="10"/>
        <v>689.8</v>
      </c>
      <c r="P115" s="157"/>
      <c r="Q115" s="157"/>
      <c r="R115" s="158"/>
      <c r="S115" s="158"/>
      <c r="T115" s="158"/>
    </row>
    <row r="116" spans="2:20" ht="20.25" customHeight="1">
      <c r="B116" s="197" t="s">
        <v>1332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</row>
    <row r="117" spans="2:25" ht="24.75" customHeight="1">
      <c r="B117" s="275" t="s">
        <v>269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277"/>
      <c r="T117" s="159"/>
      <c r="U117" s="73"/>
      <c r="V117" s="73"/>
      <c r="W117" s="73"/>
      <c r="X117" s="73"/>
      <c r="Y117" s="73"/>
    </row>
    <row r="118" spans="2:25" s="9" customFormat="1" ht="34.5" customHeight="1">
      <c r="B118" s="37" t="s">
        <v>118</v>
      </c>
      <c r="C118" s="69" t="s">
        <v>273</v>
      </c>
      <c r="D118" s="65">
        <v>0</v>
      </c>
      <c r="E118" s="65">
        <v>0</v>
      </c>
      <c r="F118" s="65">
        <v>0</v>
      </c>
      <c r="G118" s="65">
        <v>0</v>
      </c>
      <c r="H118" s="65">
        <v>1978.4</v>
      </c>
      <c r="I118" s="65">
        <v>1899.4</v>
      </c>
      <c r="J118" s="65">
        <v>0</v>
      </c>
      <c r="K118" s="65">
        <v>0</v>
      </c>
      <c r="L118" s="65">
        <v>266.3</v>
      </c>
      <c r="M118" s="65">
        <v>59.9</v>
      </c>
      <c r="N118" s="33">
        <f>D118+F118+H118+L118</f>
        <v>2244.7000000000003</v>
      </c>
      <c r="O118" s="33">
        <f>E118+G118+I118+M118</f>
        <v>1959.3000000000002</v>
      </c>
      <c r="P118" s="56" t="s">
        <v>275</v>
      </c>
      <c r="Q118" s="56" t="s">
        <v>130</v>
      </c>
      <c r="R118" s="57" t="s">
        <v>276</v>
      </c>
      <c r="S118" s="57">
        <v>90</v>
      </c>
      <c r="T118" s="57">
        <v>100</v>
      </c>
      <c r="U118" s="73"/>
      <c r="V118" s="73"/>
      <c r="W118" s="73"/>
      <c r="X118" s="73"/>
      <c r="Y118" s="73"/>
    </row>
    <row r="119" spans="2:25" ht="38.25" customHeight="1">
      <c r="B119" s="61" t="s">
        <v>9</v>
      </c>
      <c r="C119" s="61" t="s">
        <v>229</v>
      </c>
      <c r="D119" s="62">
        <v>0</v>
      </c>
      <c r="E119" s="62">
        <v>0</v>
      </c>
      <c r="F119" s="63">
        <v>0</v>
      </c>
      <c r="G119" s="63">
        <v>0</v>
      </c>
      <c r="H119" s="63">
        <v>1978.4</v>
      </c>
      <c r="I119" s="63">
        <v>1899.4</v>
      </c>
      <c r="J119" s="63">
        <v>0</v>
      </c>
      <c r="K119" s="63">
        <v>0</v>
      </c>
      <c r="L119" s="63">
        <v>266.3</v>
      </c>
      <c r="M119" s="63">
        <v>59.9</v>
      </c>
      <c r="N119" s="67">
        <f aca="true" t="shared" si="11" ref="N119:N131">F119+H119+L119</f>
        <v>2244.7000000000003</v>
      </c>
      <c r="O119" s="67">
        <f aca="true" t="shared" si="12" ref="O119:O131">G119+I119+M119</f>
        <v>1959.3000000000002</v>
      </c>
      <c r="P119" s="56" t="s">
        <v>277</v>
      </c>
      <c r="Q119" s="56" t="s">
        <v>130</v>
      </c>
      <c r="R119" s="57" t="s">
        <v>278</v>
      </c>
      <c r="S119" s="57">
        <v>12.27</v>
      </c>
      <c r="T119" s="57">
        <v>13.15</v>
      </c>
      <c r="U119" s="73"/>
      <c r="V119" s="73"/>
      <c r="W119" s="73"/>
      <c r="X119" s="73"/>
      <c r="Y119" s="73"/>
    </row>
    <row r="120" spans="2:20" ht="24.75" customHeight="1">
      <c r="B120" s="52" t="s">
        <v>230</v>
      </c>
      <c r="C120" s="50" t="s">
        <v>231</v>
      </c>
      <c r="D120" s="59">
        <v>0</v>
      </c>
      <c r="E120" s="59">
        <v>0</v>
      </c>
      <c r="F120" s="51">
        <v>0</v>
      </c>
      <c r="G120" s="51">
        <v>0</v>
      </c>
      <c r="H120" s="51">
        <v>0</v>
      </c>
      <c r="I120" s="51">
        <v>0</v>
      </c>
      <c r="J120" s="63">
        <v>0</v>
      </c>
      <c r="K120" s="63">
        <v>0</v>
      </c>
      <c r="L120" s="51">
        <v>0</v>
      </c>
      <c r="M120" s="51">
        <v>0</v>
      </c>
      <c r="N120" s="66">
        <f t="shared" si="11"/>
        <v>0</v>
      </c>
      <c r="O120" s="66">
        <f t="shared" si="12"/>
        <v>0</v>
      </c>
      <c r="P120" s="217" t="s">
        <v>235</v>
      </c>
      <c r="Q120" s="217" t="s">
        <v>130</v>
      </c>
      <c r="R120" s="236" t="s">
        <v>279</v>
      </c>
      <c r="S120" s="236">
        <v>7</v>
      </c>
      <c r="T120" s="236">
        <v>17</v>
      </c>
    </row>
    <row r="121" spans="2:20" ht="27.75" customHeight="1">
      <c r="B121" s="52" t="s">
        <v>232</v>
      </c>
      <c r="C121" s="50" t="s">
        <v>233</v>
      </c>
      <c r="D121" s="59">
        <v>0</v>
      </c>
      <c r="E121" s="59">
        <v>0</v>
      </c>
      <c r="F121" s="51">
        <v>0</v>
      </c>
      <c r="G121" s="51">
        <v>0</v>
      </c>
      <c r="H121" s="51">
        <v>0</v>
      </c>
      <c r="I121" s="51">
        <v>0</v>
      </c>
      <c r="J121" s="63">
        <v>0</v>
      </c>
      <c r="K121" s="63">
        <v>0</v>
      </c>
      <c r="L121" s="51">
        <v>0</v>
      </c>
      <c r="M121" s="51">
        <v>0</v>
      </c>
      <c r="N121" s="66">
        <f t="shared" si="11"/>
        <v>0</v>
      </c>
      <c r="O121" s="66">
        <f t="shared" si="12"/>
        <v>0</v>
      </c>
      <c r="P121" s="338"/>
      <c r="Q121" s="338"/>
      <c r="R121" s="337"/>
      <c r="S121" s="337"/>
      <c r="T121" s="337"/>
    </row>
    <row r="122" spans="2:20" ht="27.75" customHeight="1">
      <c r="B122" s="52" t="s">
        <v>234</v>
      </c>
      <c r="C122" s="50" t="s">
        <v>235</v>
      </c>
      <c r="D122" s="59">
        <v>0</v>
      </c>
      <c r="E122" s="59">
        <v>0</v>
      </c>
      <c r="F122" s="51">
        <v>0</v>
      </c>
      <c r="G122" s="51">
        <v>0</v>
      </c>
      <c r="H122" s="51">
        <v>0</v>
      </c>
      <c r="I122" s="51">
        <v>0</v>
      </c>
      <c r="J122" s="63">
        <v>0</v>
      </c>
      <c r="K122" s="63">
        <v>0</v>
      </c>
      <c r="L122" s="51">
        <v>0</v>
      </c>
      <c r="M122" s="51">
        <v>0</v>
      </c>
      <c r="N122" s="66">
        <f t="shared" si="11"/>
        <v>0</v>
      </c>
      <c r="O122" s="66">
        <f t="shared" si="12"/>
        <v>0</v>
      </c>
      <c r="P122" s="338"/>
      <c r="Q122" s="338"/>
      <c r="R122" s="337"/>
      <c r="S122" s="337"/>
      <c r="T122" s="337"/>
    </row>
    <row r="123" spans="2:20" ht="24" customHeight="1">
      <c r="B123" s="52" t="s">
        <v>236</v>
      </c>
      <c r="C123" s="50" t="s">
        <v>237</v>
      </c>
      <c r="D123" s="59">
        <v>0</v>
      </c>
      <c r="E123" s="59">
        <v>0</v>
      </c>
      <c r="F123" s="51">
        <v>0</v>
      </c>
      <c r="G123" s="51">
        <v>0</v>
      </c>
      <c r="H123" s="51">
        <v>0</v>
      </c>
      <c r="I123" s="51">
        <v>0</v>
      </c>
      <c r="J123" s="63">
        <v>0</v>
      </c>
      <c r="K123" s="63">
        <v>0</v>
      </c>
      <c r="L123" s="51">
        <v>0</v>
      </c>
      <c r="M123" s="51">
        <v>0</v>
      </c>
      <c r="N123" s="66">
        <f t="shared" si="11"/>
        <v>0</v>
      </c>
      <c r="O123" s="66">
        <f t="shared" si="12"/>
        <v>0</v>
      </c>
      <c r="P123" s="338"/>
      <c r="Q123" s="338"/>
      <c r="R123" s="337"/>
      <c r="S123" s="337"/>
      <c r="T123" s="337"/>
    </row>
    <row r="124" spans="2:20" ht="40.5" customHeight="1">
      <c r="B124" s="52" t="s">
        <v>238</v>
      </c>
      <c r="C124" s="50" t="s">
        <v>239</v>
      </c>
      <c r="D124" s="59">
        <v>0</v>
      </c>
      <c r="E124" s="59">
        <v>0</v>
      </c>
      <c r="F124" s="51">
        <v>0</v>
      </c>
      <c r="G124" s="51">
        <v>0</v>
      </c>
      <c r="H124" s="51">
        <v>1978.4</v>
      </c>
      <c r="I124" s="51">
        <v>1899.4</v>
      </c>
      <c r="J124" s="63">
        <v>0</v>
      </c>
      <c r="K124" s="63">
        <v>0</v>
      </c>
      <c r="L124" s="51">
        <v>266.3</v>
      </c>
      <c r="M124" s="51">
        <v>59.9</v>
      </c>
      <c r="N124" s="66">
        <f t="shared" si="11"/>
        <v>2244.7000000000003</v>
      </c>
      <c r="O124" s="66">
        <f t="shared" si="12"/>
        <v>1959.3000000000002</v>
      </c>
      <c r="P124" s="338"/>
      <c r="Q124" s="338"/>
      <c r="R124" s="337"/>
      <c r="S124" s="337"/>
      <c r="T124" s="337"/>
    </row>
    <row r="125" spans="2:20" ht="40.5" customHeight="1">
      <c r="B125" s="64" t="s">
        <v>120</v>
      </c>
      <c r="C125" s="18" t="s">
        <v>274</v>
      </c>
      <c r="D125" s="60">
        <v>0</v>
      </c>
      <c r="E125" s="60">
        <v>0</v>
      </c>
      <c r="F125" s="19">
        <v>75</v>
      </c>
      <c r="G125" s="19">
        <v>75</v>
      </c>
      <c r="H125" s="19">
        <v>31.4</v>
      </c>
      <c r="I125" s="19">
        <v>31.4</v>
      </c>
      <c r="J125" s="16">
        <v>0</v>
      </c>
      <c r="K125" s="16">
        <v>0</v>
      </c>
      <c r="L125" s="19">
        <v>0</v>
      </c>
      <c r="M125" s="19">
        <v>0</v>
      </c>
      <c r="N125" s="33">
        <f t="shared" si="11"/>
        <v>106.4</v>
      </c>
      <c r="O125" s="33">
        <f t="shared" si="12"/>
        <v>106.4</v>
      </c>
      <c r="P125" s="55" t="s">
        <v>246</v>
      </c>
      <c r="Q125" s="55" t="s">
        <v>280</v>
      </c>
      <c r="R125" s="71" t="s">
        <v>281</v>
      </c>
      <c r="S125" s="71">
        <v>60</v>
      </c>
      <c r="T125" s="71">
        <v>33</v>
      </c>
    </row>
    <row r="126" spans="2:20" ht="26.25" customHeight="1">
      <c r="B126" s="50" t="s">
        <v>11</v>
      </c>
      <c r="C126" s="50" t="s">
        <v>240</v>
      </c>
      <c r="D126" s="59">
        <v>0</v>
      </c>
      <c r="E126" s="59">
        <v>0</v>
      </c>
      <c r="F126" s="51">
        <v>75</v>
      </c>
      <c r="G126" s="51">
        <v>75</v>
      </c>
      <c r="H126" s="51">
        <v>31.4</v>
      </c>
      <c r="I126" s="51">
        <v>31.4</v>
      </c>
      <c r="J126" s="63">
        <v>0</v>
      </c>
      <c r="K126" s="63">
        <v>0</v>
      </c>
      <c r="L126" s="51">
        <v>0</v>
      </c>
      <c r="M126" s="51">
        <v>0</v>
      </c>
      <c r="N126" s="33">
        <f t="shared" si="11"/>
        <v>106.4</v>
      </c>
      <c r="O126" s="70">
        <f t="shared" si="12"/>
        <v>106.4</v>
      </c>
      <c r="P126" s="217" t="s">
        <v>282</v>
      </c>
      <c r="Q126" s="217" t="s">
        <v>283</v>
      </c>
      <c r="R126" s="236" t="s">
        <v>284</v>
      </c>
      <c r="S126" s="236">
        <v>1.59</v>
      </c>
      <c r="T126" s="236">
        <v>0.95</v>
      </c>
    </row>
    <row r="127" spans="2:20" ht="19.5" customHeight="1">
      <c r="B127" s="52" t="s">
        <v>241</v>
      </c>
      <c r="C127" s="50" t="s">
        <v>242</v>
      </c>
      <c r="D127" s="59">
        <v>0</v>
      </c>
      <c r="E127" s="59">
        <v>0</v>
      </c>
      <c r="F127" s="51">
        <v>0</v>
      </c>
      <c r="G127" s="51">
        <v>0</v>
      </c>
      <c r="H127" s="51">
        <v>0</v>
      </c>
      <c r="I127" s="51"/>
      <c r="J127" s="63">
        <v>0</v>
      </c>
      <c r="K127" s="63">
        <v>0</v>
      </c>
      <c r="L127" s="51">
        <v>0</v>
      </c>
      <c r="M127" s="51">
        <v>0</v>
      </c>
      <c r="N127" s="33">
        <f t="shared" si="11"/>
        <v>0</v>
      </c>
      <c r="O127" s="70">
        <f t="shared" si="12"/>
        <v>0</v>
      </c>
      <c r="P127" s="218"/>
      <c r="Q127" s="218"/>
      <c r="R127" s="237"/>
      <c r="S127" s="237"/>
      <c r="T127" s="237"/>
    </row>
    <row r="128" spans="2:20" ht="14.25" customHeight="1">
      <c r="B128" s="52" t="s">
        <v>243</v>
      </c>
      <c r="C128" s="50" t="s">
        <v>244</v>
      </c>
      <c r="D128" s="59">
        <v>0</v>
      </c>
      <c r="E128" s="59">
        <v>0</v>
      </c>
      <c r="F128" s="51">
        <v>0</v>
      </c>
      <c r="G128" s="51">
        <v>0</v>
      </c>
      <c r="H128" s="51">
        <v>0</v>
      </c>
      <c r="I128" s="51">
        <v>0</v>
      </c>
      <c r="J128" s="63">
        <v>0</v>
      </c>
      <c r="K128" s="63">
        <v>0</v>
      </c>
      <c r="L128" s="51">
        <v>0</v>
      </c>
      <c r="M128" s="51">
        <v>0</v>
      </c>
      <c r="N128" s="33">
        <f t="shared" si="11"/>
        <v>0</v>
      </c>
      <c r="O128" s="70">
        <f t="shared" si="12"/>
        <v>0</v>
      </c>
      <c r="P128" s="218"/>
      <c r="Q128" s="218"/>
      <c r="R128" s="237"/>
      <c r="S128" s="237"/>
      <c r="T128" s="237"/>
    </row>
    <row r="129" spans="2:20" ht="14.25" customHeight="1">
      <c r="B129" s="52" t="s">
        <v>245</v>
      </c>
      <c r="C129" s="50" t="s">
        <v>246</v>
      </c>
      <c r="D129" s="59">
        <v>0</v>
      </c>
      <c r="E129" s="59">
        <v>0</v>
      </c>
      <c r="F129" s="51">
        <v>0</v>
      </c>
      <c r="G129" s="51">
        <v>0</v>
      </c>
      <c r="H129" s="51">
        <v>31.4</v>
      </c>
      <c r="I129" s="51">
        <v>31.4</v>
      </c>
      <c r="J129" s="63">
        <v>0</v>
      </c>
      <c r="K129" s="63">
        <v>0</v>
      </c>
      <c r="L129" s="51">
        <v>0</v>
      </c>
      <c r="M129" s="51">
        <v>0</v>
      </c>
      <c r="N129" s="33">
        <f t="shared" si="11"/>
        <v>31.4</v>
      </c>
      <c r="O129" s="70">
        <f t="shared" si="12"/>
        <v>31.4</v>
      </c>
      <c r="P129" s="218"/>
      <c r="Q129" s="218"/>
      <c r="R129" s="237"/>
      <c r="S129" s="237"/>
      <c r="T129" s="237"/>
    </row>
    <row r="130" spans="2:20" ht="25.5" customHeight="1">
      <c r="B130" s="52" t="s">
        <v>247</v>
      </c>
      <c r="C130" s="50" t="s">
        <v>248</v>
      </c>
      <c r="D130" s="59">
        <v>0</v>
      </c>
      <c r="E130" s="59">
        <v>0</v>
      </c>
      <c r="F130" s="51">
        <v>0</v>
      </c>
      <c r="G130" s="51">
        <v>0</v>
      </c>
      <c r="H130" s="51">
        <v>0</v>
      </c>
      <c r="I130" s="51">
        <v>0</v>
      </c>
      <c r="J130" s="63">
        <v>0</v>
      </c>
      <c r="K130" s="63">
        <v>0</v>
      </c>
      <c r="L130" s="51">
        <v>0</v>
      </c>
      <c r="M130" s="51">
        <v>0</v>
      </c>
      <c r="N130" s="33">
        <f t="shared" si="11"/>
        <v>0</v>
      </c>
      <c r="O130" s="70">
        <f t="shared" si="12"/>
        <v>0</v>
      </c>
      <c r="P130" s="218"/>
      <c r="Q130" s="218"/>
      <c r="R130" s="237"/>
      <c r="S130" s="237"/>
      <c r="T130" s="237"/>
    </row>
    <row r="131" spans="2:20" ht="26.25" customHeight="1">
      <c r="B131" s="52" t="s">
        <v>249</v>
      </c>
      <c r="C131" s="50" t="s">
        <v>250</v>
      </c>
      <c r="D131" s="59">
        <v>0</v>
      </c>
      <c r="E131" s="59">
        <v>0</v>
      </c>
      <c r="F131" s="51">
        <v>75</v>
      </c>
      <c r="G131" s="51">
        <v>75</v>
      </c>
      <c r="H131" s="51">
        <v>0</v>
      </c>
      <c r="I131" s="51">
        <v>0</v>
      </c>
      <c r="J131" s="63">
        <v>0</v>
      </c>
      <c r="K131" s="63">
        <v>0</v>
      </c>
      <c r="L131" s="51">
        <v>0</v>
      </c>
      <c r="M131" s="51">
        <v>0</v>
      </c>
      <c r="N131" s="33">
        <f t="shared" si="11"/>
        <v>75</v>
      </c>
      <c r="O131" s="70">
        <f t="shared" si="12"/>
        <v>75</v>
      </c>
      <c r="P131" s="218"/>
      <c r="Q131" s="218"/>
      <c r="R131" s="237"/>
      <c r="S131" s="237"/>
      <c r="T131" s="237"/>
    </row>
    <row r="132" spans="2:20" ht="26.25" customHeight="1">
      <c r="B132" s="278" t="s">
        <v>213</v>
      </c>
      <c r="C132" s="279"/>
      <c r="D132" s="85">
        <f>D118+D125</f>
        <v>0</v>
      </c>
      <c r="E132" s="85">
        <f aca="true" t="shared" si="13" ref="E132:O132">E118+E125</f>
        <v>0</v>
      </c>
      <c r="F132" s="85">
        <f t="shared" si="13"/>
        <v>75</v>
      </c>
      <c r="G132" s="85">
        <f t="shared" si="13"/>
        <v>75</v>
      </c>
      <c r="H132" s="85">
        <f t="shared" si="13"/>
        <v>2009.8000000000002</v>
      </c>
      <c r="I132" s="85">
        <f t="shared" si="13"/>
        <v>1930.8000000000002</v>
      </c>
      <c r="J132" s="160">
        <v>0</v>
      </c>
      <c r="K132" s="160">
        <v>0</v>
      </c>
      <c r="L132" s="85">
        <f t="shared" si="13"/>
        <v>266.3</v>
      </c>
      <c r="M132" s="85">
        <f t="shared" si="13"/>
        <v>59.9</v>
      </c>
      <c r="N132" s="85">
        <f t="shared" si="13"/>
        <v>2351.1000000000004</v>
      </c>
      <c r="O132" s="86">
        <f t="shared" si="13"/>
        <v>2065.7000000000003</v>
      </c>
      <c r="P132" s="14"/>
      <c r="Q132" s="14"/>
      <c r="R132" s="14"/>
      <c r="S132" s="14"/>
      <c r="T132" s="14"/>
    </row>
    <row r="133" spans="2:20" ht="26.25" customHeight="1">
      <c r="B133" s="197" t="s">
        <v>1314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</row>
    <row r="134" spans="2:20" ht="26.25" customHeight="1">
      <c r="B134" s="215" t="s">
        <v>285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</row>
    <row r="135" spans="2:43" s="9" customFormat="1" ht="29.25" customHeight="1">
      <c r="B135" s="37" t="s">
        <v>286</v>
      </c>
      <c r="C135" s="72" t="s">
        <v>287</v>
      </c>
      <c r="D135" s="76">
        <v>0</v>
      </c>
      <c r="E135" s="76">
        <v>0</v>
      </c>
      <c r="F135" s="76">
        <v>0</v>
      </c>
      <c r="G135" s="76">
        <v>0</v>
      </c>
      <c r="H135" s="76">
        <v>662.9</v>
      </c>
      <c r="I135" s="76">
        <v>619.4</v>
      </c>
      <c r="J135" s="76">
        <v>0</v>
      </c>
      <c r="K135" s="76">
        <v>0</v>
      </c>
      <c r="L135" s="76">
        <v>80.1</v>
      </c>
      <c r="M135" s="76">
        <v>69.6</v>
      </c>
      <c r="N135" s="58">
        <f aca="true" t="shared" si="14" ref="N135:O142">F135+H135+L135</f>
        <v>743</v>
      </c>
      <c r="O135" s="75">
        <f t="shared" si="14"/>
        <v>689</v>
      </c>
      <c r="P135" s="53" t="s">
        <v>290</v>
      </c>
      <c r="Q135" s="53" t="s">
        <v>291</v>
      </c>
      <c r="R135" s="54" t="s">
        <v>292</v>
      </c>
      <c r="S135" s="54">
        <v>180</v>
      </c>
      <c r="T135" s="54">
        <v>180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</row>
    <row r="136" spans="2:20" ht="30.75" customHeight="1">
      <c r="B136" s="61" t="s">
        <v>9</v>
      </c>
      <c r="C136" s="61" t="s">
        <v>251</v>
      </c>
      <c r="D136" s="62">
        <v>0</v>
      </c>
      <c r="E136" s="62">
        <v>0</v>
      </c>
      <c r="F136" s="63">
        <v>0</v>
      </c>
      <c r="G136" s="63">
        <v>0</v>
      </c>
      <c r="H136" s="63">
        <v>130</v>
      </c>
      <c r="I136" s="63">
        <v>130</v>
      </c>
      <c r="J136" s="63">
        <v>0</v>
      </c>
      <c r="K136" s="63">
        <v>0</v>
      </c>
      <c r="L136" s="63">
        <v>0</v>
      </c>
      <c r="M136" s="63">
        <v>0</v>
      </c>
      <c r="N136" s="66">
        <f t="shared" si="14"/>
        <v>130</v>
      </c>
      <c r="O136" s="66">
        <f t="shared" si="14"/>
        <v>130</v>
      </c>
      <c r="P136" s="55" t="s">
        <v>293</v>
      </c>
      <c r="Q136" s="55" t="s">
        <v>167</v>
      </c>
      <c r="R136" s="71" t="s">
        <v>294</v>
      </c>
      <c r="S136" s="71">
        <v>8800</v>
      </c>
      <c r="T136" s="71">
        <v>8800</v>
      </c>
    </row>
    <row r="137" spans="2:20" ht="27" customHeight="1">
      <c r="B137" s="50" t="s">
        <v>37</v>
      </c>
      <c r="C137" s="50" t="s">
        <v>252</v>
      </c>
      <c r="D137" s="59">
        <v>0</v>
      </c>
      <c r="E137" s="59">
        <v>0</v>
      </c>
      <c r="F137" s="51">
        <v>0</v>
      </c>
      <c r="G137" s="51">
        <v>0</v>
      </c>
      <c r="H137" s="51">
        <v>0</v>
      </c>
      <c r="I137" s="51">
        <v>0</v>
      </c>
      <c r="J137" s="63">
        <v>0</v>
      </c>
      <c r="K137" s="63">
        <v>0</v>
      </c>
      <c r="L137" s="51">
        <v>0</v>
      </c>
      <c r="M137" s="51">
        <v>0</v>
      </c>
      <c r="N137" s="66">
        <f t="shared" si="14"/>
        <v>0</v>
      </c>
      <c r="O137" s="66">
        <f t="shared" si="14"/>
        <v>0</v>
      </c>
      <c r="P137" s="217" t="s">
        <v>295</v>
      </c>
      <c r="Q137" s="217" t="s">
        <v>130</v>
      </c>
      <c r="R137" s="236" t="s">
        <v>131</v>
      </c>
      <c r="S137" s="236">
        <v>110</v>
      </c>
      <c r="T137" s="236">
        <v>110</v>
      </c>
    </row>
    <row r="138" spans="2:20" ht="14.25" customHeight="1">
      <c r="B138" s="50" t="s">
        <v>39</v>
      </c>
      <c r="C138" s="50" t="s">
        <v>253</v>
      </c>
      <c r="D138" s="59">
        <v>0</v>
      </c>
      <c r="E138" s="59">
        <v>0</v>
      </c>
      <c r="F138" s="51">
        <v>0</v>
      </c>
      <c r="G138" s="51">
        <v>0</v>
      </c>
      <c r="H138" s="51">
        <v>342.9</v>
      </c>
      <c r="I138" s="51">
        <v>299.4</v>
      </c>
      <c r="J138" s="63">
        <v>0</v>
      </c>
      <c r="K138" s="63">
        <v>0</v>
      </c>
      <c r="L138" s="51">
        <v>80.1</v>
      </c>
      <c r="M138" s="51">
        <v>69.6</v>
      </c>
      <c r="N138" s="66">
        <f t="shared" si="14"/>
        <v>423</v>
      </c>
      <c r="O138" s="66">
        <f t="shared" si="14"/>
        <v>369</v>
      </c>
      <c r="P138" s="218"/>
      <c r="Q138" s="218"/>
      <c r="R138" s="237"/>
      <c r="S138" s="237"/>
      <c r="T138" s="237"/>
    </row>
    <row r="139" spans="2:20" ht="25.5" customHeight="1">
      <c r="B139" s="50" t="s">
        <v>220</v>
      </c>
      <c r="C139" s="50" t="s">
        <v>254</v>
      </c>
      <c r="D139" s="59">
        <v>0</v>
      </c>
      <c r="E139" s="59">
        <v>0</v>
      </c>
      <c r="F139" s="51">
        <v>0</v>
      </c>
      <c r="G139" s="51">
        <v>0</v>
      </c>
      <c r="H139" s="51">
        <v>5</v>
      </c>
      <c r="I139" s="51">
        <v>5</v>
      </c>
      <c r="J139" s="63">
        <v>0</v>
      </c>
      <c r="K139" s="63">
        <v>0</v>
      </c>
      <c r="L139" s="51">
        <v>0</v>
      </c>
      <c r="M139" s="51">
        <v>0</v>
      </c>
      <c r="N139" s="66">
        <f t="shared" si="14"/>
        <v>5</v>
      </c>
      <c r="O139" s="66">
        <f t="shared" si="14"/>
        <v>5</v>
      </c>
      <c r="P139" s="218"/>
      <c r="Q139" s="218"/>
      <c r="R139" s="237"/>
      <c r="S139" s="237"/>
      <c r="T139" s="237"/>
    </row>
    <row r="140" spans="2:20" ht="14.25" customHeight="1">
      <c r="B140" s="50" t="s">
        <v>222</v>
      </c>
      <c r="C140" s="50" t="s">
        <v>255</v>
      </c>
      <c r="D140" s="59">
        <v>0</v>
      </c>
      <c r="E140" s="59">
        <v>0</v>
      </c>
      <c r="F140" s="79">
        <v>0</v>
      </c>
      <c r="G140" s="79">
        <v>0</v>
      </c>
      <c r="H140" s="79">
        <v>185</v>
      </c>
      <c r="I140" s="79">
        <v>185</v>
      </c>
      <c r="J140" s="63">
        <v>0</v>
      </c>
      <c r="K140" s="63">
        <v>0</v>
      </c>
      <c r="L140" s="79">
        <v>0</v>
      </c>
      <c r="M140" s="79">
        <v>0</v>
      </c>
      <c r="N140" s="80">
        <f t="shared" si="14"/>
        <v>185</v>
      </c>
      <c r="O140" s="66">
        <f t="shared" si="14"/>
        <v>185</v>
      </c>
      <c r="P140" s="218"/>
      <c r="Q140" s="218"/>
      <c r="R140" s="237"/>
      <c r="S140" s="237"/>
      <c r="T140" s="237"/>
    </row>
    <row r="141" spans="2:20" ht="27" customHeight="1">
      <c r="B141" s="18" t="s">
        <v>143</v>
      </c>
      <c r="C141" s="18" t="s">
        <v>288</v>
      </c>
      <c r="D141" s="60">
        <v>0</v>
      </c>
      <c r="E141" s="82">
        <v>0</v>
      </c>
      <c r="F141" s="33">
        <v>0</v>
      </c>
      <c r="G141" s="33">
        <v>0</v>
      </c>
      <c r="H141" s="33">
        <v>0</v>
      </c>
      <c r="I141" s="33">
        <v>0</v>
      </c>
      <c r="J141" s="16">
        <v>0</v>
      </c>
      <c r="K141" s="16">
        <v>0</v>
      </c>
      <c r="L141" s="33">
        <v>0</v>
      </c>
      <c r="M141" s="33">
        <v>0</v>
      </c>
      <c r="N141" s="33">
        <f t="shared" si="14"/>
        <v>0</v>
      </c>
      <c r="O141" s="33">
        <f t="shared" si="14"/>
        <v>0</v>
      </c>
      <c r="P141" s="53" t="s">
        <v>296</v>
      </c>
      <c r="Q141" s="53" t="s">
        <v>130</v>
      </c>
      <c r="R141" s="54" t="s">
        <v>131</v>
      </c>
      <c r="S141" s="54">
        <v>100</v>
      </c>
      <c r="T141" s="54">
        <v>100</v>
      </c>
    </row>
    <row r="142" spans="2:20" ht="27" customHeight="1">
      <c r="B142" s="77" t="s">
        <v>11</v>
      </c>
      <c r="C142" s="77" t="s">
        <v>256</v>
      </c>
      <c r="D142" s="78">
        <v>0</v>
      </c>
      <c r="E142" s="78">
        <v>0</v>
      </c>
      <c r="F142" s="83">
        <v>0</v>
      </c>
      <c r="G142" s="83">
        <v>0</v>
      </c>
      <c r="H142" s="83">
        <v>0</v>
      </c>
      <c r="I142" s="83">
        <v>0</v>
      </c>
      <c r="J142" s="63">
        <v>0</v>
      </c>
      <c r="K142" s="63">
        <v>0</v>
      </c>
      <c r="L142" s="83">
        <v>0</v>
      </c>
      <c r="M142" s="83">
        <v>0</v>
      </c>
      <c r="N142" s="67">
        <f t="shared" si="14"/>
        <v>0</v>
      </c>
      <c r="O142" s="66">
        <f t="shared" si="14"/>
        <v>0</v>
      </c>
      <c r="P142" s="55" t="s">
        <v>297</v>
      </c>
      <c r="Q142" s="55" t="s">
        <v>291</v>
      </c>
      <c r="R142" s="71" t="s">
        <v>4</v>
      </c>
      <c r="S142" s="71">
        <v>0</v>
      </c>
      <c r="T142" s="71">
        <v>0</v>
      </c>
    </row>
    <row r="143" spans="2:20" ht="26.25" customHeight="1">
      <c r="B143" s="214" t="s">
        <v>289</v>
      </c>
      <c r="C143" s="214"/>
      <c r="D143" s="84">
        <f>D135+D141</f>
        <v>0</v>
      </c>
      <c r="E143" s="84">
        <f aca="true" t="shared" si="15" ref="E143:N143">E135+E141</f>
        <v>0</v>
      </c>
      <c r="F143" s="84">
        <f t="shared" si="15"/>
        <v>0</v>
      </c>
      <c r="G143" s="84">
        <f t="shared" si="15"/>
        <v>0</v>
      </c>
      <c r="H143" s="84">
        <f t="shared" si="15"/>
        <v>662.9</v>
      </c>
      <c r="I143" s="84">
        <f t="shared" si="15"/>
        <v>619.4</v>
      </c>
      <c r="J143" s="142">
        <v>0</v>
      </c>
      <c r="K143" s="142">
        <v>0</v>
      </c>
      <c r="L143" s="84">
        <f t="shared" si="15"/>
        <v>80.1</v>
      </c>
      <c r="M143" s="84">
        <f t="shared" si="15"/>
        <v>69.6</v>
      </c>
      <c r="N143" s="84">
        <f t="shared" si="15"/>
        <v>743</v>
      </c>
      <c r="O143" s="84">
        <f>O135+O141</f>
        <v>689</v>
      </c>
      <c r="P143" s="9"/>
      <c r="Q143" s="9"/>
      <c r="R143" s="9"/>
      <c r="S143" s="9"/>
      <c r="T143" s="9"/>
    </row>
    <row r="144" spans="2:20" ht="26.25" customHeight="1">
      <c r="B144" s="379" t="s">
        <v>1315</v>
      </c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1"/>
    </row>
    <row r="145" spans="2:20" ht="27.75" customHeight="1">
      <c r="B145" s="215" t="s">
        <v>298</v>
      </c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</row>
    <row r="146" spans="2:20" ht="78.75" customHeight="1">
      <c r="B146" s="15" t="s">
        <v>118</v>
      </c>
      <c r="C146" s="15" t="s">
        <v>299</v>
      </c>
      <c r="D146" s="92">
        <v>0</v>
      </c>
      <c r="E146" s="92">
        <v>0</v>
      </c>
      <c r="F146" s="16">
        <v>1274</v>
      </c>
      <c r="G146" s="16">
        <v>1132</v>
      </c>
      <c r="H146" s="16">
        <v>43542.5</v>
      </c>
      <c r="I146" s="16">
        <v>40411.4</v>
      </c>
      <c r="J146" s="16">
        <v>0</v>
      </c>
      <c r="K146" s="16">
        <v>0</v>
      </c>
      <c r="L146" s="16">
        <v>372</v>
      </c>
      <c r="M146" s="16">
        <v>231.4</v>
      </c>
      <c r="N146" s="36">
        <f>F146+H146+L146</f>
        <v>45188.5</v>
      </c>
      <c r="O146" s="36">
        <f>G146+I146+M146</f>
        <v>41774.8</v>
      </c>
      <c r="P146" s="53" t="s">
        <v>302</v>
      </c>
      <c r="Q146" s="53" t="s">
        <v>130</v>
      </c>
      <c r="R146" s="54" t="s">
        <v>303</v>
      </c>
      <c r="S146" s="54">
        <v>80.2</v>
      </c>
      <c r="T146" s="54">
        <v>71.2</v>
      </c>
    </row>
    <row r="147" spans="2:20" ht="37.5" customHeight="1">
      <c r="B147" s="50" t="s">
        <v>9</v>
      </c>
      <c r="C147" s="50" t="s">
        <v>257</v>
      </c>
      <c r="D147" s="59">
        <v>0</v>
      </c>
      <c r="E147" s="59">
        <v>0</v>
      </c>
      <c r="F147" s="51">
        <v>577.4</v>
      </c>
      <c r="G147" s="51">
        <v>507.6</v>
      </c>
      <c r="H147" s="51">
        <v>16602.1</v>
      </c>
      <c r="I147" s="51">
        <v>15445.9</v>
      </c>
      <c r="J147" s="51">
        <v>0</v>
      </c>
      <c r="K147" s="51">
        <v>0</v>
      </c>
      <c r="L147" s="51">
        <v>0</v>
      </c>
      <c r="M147" s="51">
        <v>0</v>
      </c>
      <c r="N147" s="66">
        <f aca="true" t="shared" si="16" ref="N147:N154">F147+H147+L147</f>
        <v>17179.5</v>
      </c>
      <c r="O147" s="66">
        <f aca="true" t="shared" si="17" ref="O147:O154">G147+I147+M147</f>
        <v>15953.5</v>
      </c>
      <c r="P147" s="55" t="s">
        <v>304</v>
      </c>
      <c r="Q147" s="55" t="s">
        <v>305</v>
      </c>
      <c r="R147" s="71" t="s">
        <v>306</v>
      </c>
      <c r="S147" s="71">
        <v>33955.47</v>
      </c>
      <c r="T147" s="71">
        <v>28708</v>
      </c>
    </row>
    <row r="148" spans="2:20" ht="14.25" customHeight="1">
      <c r="B148" s="50" t="s">
        <v>37</v>
      </c>
      <c r="C148" s="50" t="s">
        <v>258</v>
      </c>
      <c r="D148" s="59">
        <v>0</v>
      </c>
      <c r="E148" s="59">
        <v>0</v>
      </c>
      <c r="F148" s="51">
        <v>436.3</v>
      </c>
      <c r="G148" s="51">
        <v>393.6</v>
      </c>
      <c r="H148" s="51">
        <v>15927</v>
      </c>
      <c r="I148" s="51">
        <v>14764.4</v>
      </c>
      <c r="J148" s="51">
        <v>0</v>
      </c>
      <c r="K148" s="51">
        <v>0</v>
      </c>
      <c r="L148" s="51">
        <v>220.1</v>
      </c>
      <c r="M148" s="51">
        <v>121.1</v>
      </c>
      <c r="N148" s="66">
        <f t="shared" si="16"/>
        <v>16583.399999999998</v>
      </c>
      <c r="O148" s="66">
        <f t="shared" si="17"/>
        <v>15279.1</v>
      </c>
      <c r="P148" s="217" t="s">
        <v>307</v>
      </c>
      <c r="Q148" s="217" t="s">
        <v>130</v>
      </c>
      <c r="R148" s="236" t="s">
        <v>308</v>
      </c>
      <c r="S148" s="236">
        <v>85.7</v>
      </c>
      <c r="T148" s="236">
        <v>73</v>
      </c>
    </row>
    <row r="149" spans="2:20" ht="24" customHeight="1">
      <c r="B149" s="50" t="s">
        <v>39</v>
      </c>
      <c r="C149" s="50" t="s">
        <v>259</v>
      </c>
      <c r="D149" s="59">
        <v>0</v>
      </c>
      <c r="E149" s="59">
        <v>0</v>
      </c>
      <c r="F149" s="51">
        <v>209</v>
      </c>
      <c r="G149" s="51">
        <v>179.5</v>
      </c>
      <c r="H149" s="51">
        <v>6046.4</v>
      </c>
      <c r="I149" s="51">
        <v>5620.9</v>
      </c>
      <c r="J149" s="51">
        <v>0</v>
      </c>
      <c r="K149" s="51">
        <v>0</v>
      </c>
      <c r="L149" s="51">
        <v>0</v>
      </c>
      <c r="M149" s="51">
        <v>0</v>
      </c>
      <c r="N149" s="66">
        <f t="shared" si="16"/>
        <v>6255.4</v>
      </c>
      <c r="O149" s="66">
        <f t="shared" si="17"/>
        <v>5800.4</v>
      </c>
      <c r="P149" s="218"/>
      <c r="Q149" s="218"/>
      <c r="R149" s="237"/>
      <c r="S149" s="237"/>
      <c r="T149" s="237"/>
    </row>
    <row r="150" spans="2:20" ht="14.25" customHeight="1">
      <c r="B150" s="50" t="s">
        <v>220</v>
      </c>
      <c r="C150" s="50" t="s">
        <v>260</v>
      </c>
      <c r="D150" s="59">
        <v>0</v>
      </c>
      <c r="E150" s="59">
        <v>0</v>
      </c>
      <c r="F150" s="51">
        <v>51.3</v>
      </c>
      <c r="G150" s="51">
        <v>51.3</v>
      </c>
      <c r="H150" s="51">
        <v>2393.6</v>
      </c>
      <c r="I150" s="51">
        <v>2222.3</v>
      </c>
      <c r="J150" s="51">
        <v>0</v>
      </c>
      <c r="K150" s="51">
        <v>0</v>
      </c>
      <c r="L150" s="51">
        <v>151.9</v>
      </c>
      <c r="M150" s="51">
        <v>110.3</v>
      </c>
      <c r="N150" s="66">
        <f t="shared" si="16"/>
        <v>2596.8</v>
      </c>
      <c r="O150" s="66">
        <f t="shared" si="17"/>
        <v>2383.9000000000005</v>
      </c>
      <c r="P150" s="218"/>
      <c r="Q150" s="218"/>
      <c r="R150" s="237"/>
      <c r="S150" s="237"/>
      <c r="T150" s="237"/>
    </row>
    <row r="151" spans="2:20" ht="14.25" customHeight="1">
      <c r="B151" s="50" t="s">
        <v>222</v>
      </c>
      <c r="C151" s="50" t="s">
        <v>263</v>
      </c>
      <c r="D151" s="59">
        <v>0</v>
      </c>
      <c r="E151" s="59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66">
        <f t="shared" si="16"/>
        <v>0</v>
      </c>
      <c r="O151" s="66">
        <f t="shared" si="17"/>
        <v>0</v>
      </c>
      <c r="P151" s="218"/>
      <c r="Q151" s="218"/>
      <c r="R151" s="237"/>
      <c r="S151" s="237"/>
      <c r="T151" s="237"/>
    </row>
    <row r="152" spans="2:20" ht="31.5" customHeight="1">
      <c r="B152" s="50" t="s">
        <v>224</v>
      </c>
      <c r="C152" s="50" t="s">
        <v>261</v>
      </c>
      <c r="D152" s="59">
        <v>0</v>
      </c>
      <c r="E152" s="59">
        <v>0</v>
      </c>
      <c r="F152" s="51">
        <v>0</v>
      </c>
      <c r="G152" s="51">
        <v>0</v>
      </c>
      <c r="H152" s="51">
        <v>2573.4</v>
      </c>
      <c r="I152" s="51">
        <v>2357.9</v>
      </c>
      <c r="J152" s="51">
        <v>0</v>
      </c>
      <c r="K152" s="51">
        <v>0</v>
      </c>
      <c r="L152" s="51">
        <v>0</v>
      </c>
      <c r="M152" s="51">
        <v>0</v>
      </c>
      <c r="N152" s="66">
        <f t="shared" si="16"/>
        <v>2573.4</v>
      </c>
      <c r="O152" s="66">
        <f t="shared" si="17"/>
        <v>2357.9</v>
      </c>
      <c r="P152" s="218"/>
      <c r="Q152" s="218"/>
      <c r="R152" s="237"/>
      <c r="S152" s="237"/>
      <c r="T152" s="237"/>
    </row>
    <row r="153" spans="2:20" ht="30.75" customHeight="1">
      <c r="B153" s="18" t="s">
        <v>120</v>
      </c>
      <c r="C153" s="18" t="s">
        <v>237</v>
      </c>
      <c r="D153" s="60">
        <v>0</v>
      </c>
      <c r="E153" s="60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3">
        <f>F153+H153+L153</f>
        <v>0</v>
      </c>
      <c r="O153" s="70">
        <f>G153+I153+M153</f>
        <v>0</v>
      </c>
      <c r="P153" s="217" t="s">
        <v>309</v>
      </c>
      <c r="Q153" s="217" t="s">
        <v>130</v>
      </c>
      <c r="R153" s="236" t="s">
        <v>310</v>
      </c>
      <c r="S153" s="236">
        <v>8.6</v>
      </c>
      <c r="T153" s="236">
        <v>7.3</v>
      </c>
    </row>
    <row r="154" spans="2:20" ht="27.75" customHeight="1">
      <c r="B154" s="50" t="s">
        <v>11</v>
      </c>
      <c r="C154" s="50" t="s">
        <v>262</v>
      </c>
      <c r="D154" s="59">
        <v>0</v>
      </c>
      <c r="E154" s="59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66">
        <f t="shared" si="16"/>
        <v>0</v>
      </c>
      <c r="O154" s="74">
        <f t="shared" si="17"/>
        <v>0</v>
      </c>
      <c r="P154" s="218"/>
      <c r="Q154" s="218"/>
      <c r="R154" s="237"/>
      <c r="S154" s="237"/>
      <c r="T154" s="237"/>
    </row>
    <row r="155" spans="2:20" ht="27.75" customHeight="1">
      <c r="B155" s="286" t="s">
        <v>300</v>
      </c>
      <c r="C155" s="287"/>
      <c r="D155" s="87">
        <f>D146+D153</f>
        <v>0</v>
      </c>
      <c r="E155" s="87">
        <f aca="true" t="shared" si="18" ref="E155:O155">E146+E153</f>
        <v>0</v>
      </c>
      <c r="F155" s="89">
        <f t="shared" si="18"/>
        <v>1274</v>
      </c>
      <c r="G155" s="89">
        <f t="shared" si="18"/>
        <v>1132</v>
      </c>
      <c r="H155" s="89">
        <f t="shared" si="18"/>
        <v>43542.5</v>
      </c>
      <c r="I155" s="89">
        <f t="shared" si="18"/>
        <v>40411.4</v>
      </c>
      <c r="J155" s="87">
        <v>0</v>
      </c>
      <c r="K155" s="87">
        <v>0</v>
      </c>
      <c r="L155" s="89">
        <f t="shared" si="18"/>
        <v>372</v>
      </c>
      <c r="M155" s="89">
        <f t="shared" si="18"/>
        <v>231.4</v>
      </c>
      <c r="N155" s="89">
        <f t="shared" si="18"/>
        <v>45188.5</v>
      </c>
      <c r="O155" s="93">
        <f t="shared" si="18"/>
        <v>41774.8</v>
      </c>
      <c r="P155" s="9"/>
      <c r="Q155" s="9"/>
      <c r="R155" s="9"/>
      <c r="S155" s="9"/>
      <c r="T155" s="9"/>
    </row>
    <row r="156" spans="2:20" ht="33" customHeight="1">
      <c r="B156" s="286" t="s">
        <v>301</v>
      </c>
      <c r="C156" s="288"/>
      <c r="D156" s="87">
        <f>D115+D132+D143+D155</f>
        <v>14.8</v>
      </c>
      <c r="E156" s="91">
        <f aca="true" t="shared" si="19" ref="E156:O156">E115+E132+E143+E155</f>
        <v>14.8</v>
      </c>
      <c r="F156" s="88">
        <f t="shared" si="19"/>
        <v>1349</v>
      </c>
      <c r="G156" s="88">
        <f t="shared" si="19"/>
        <v>1207</v>
      </c>
      <c r="H156" s="88">
        <f t="shared" si="19"/>
        <v>46985.2</v>
      </c>
      <c r="I156" s="88">
        <f t="shared" si="19"/>
        <v>43636.6</v>
      </c>
      <c r="J156" s="87">
        <v>0</v>
      </c>
      <c r="K156" s="87">
        <v>0</v>
      </c>
      <c r="L156" s="88">
        <f t="shared" si="19"/>
        <v>718.4</v>
      </c>
      <c r="M156" s="88">
        <f t="shared" si="19"/>
        <v>360.9</v>
      </c>
      <c r="N156" s="88">
        <f t="shared" si="19"/>
        <v>49067.4</v>
      </c>
      <c r="O156" s="94">
        <f t="shared" si="19"/>
        <v>45219.3</v>
      </c>
      <c r="P156" s="9"/>
      <c r="Q156" s="9"/>
      <c r="R156" s="9"/>
      <c r="S156" s="9"/>
      <c r="T156" s="9"/>
    </row>
    <row r="157" spans="2:20" ht="33" customHeight="1">
      <c r="B157" s="289" t="s">
        <v>1302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</row>
    <row r="158" spans="2:20" ht="42" customHeight="1">
      <c r="B158" s="246" t="s">
        <v>0</v>
      </c>
      <c r="C158" s="246" t="s">
        <v>1</v>
      </c>
      <c r="D158" s="197" t="s">
        <v>272</v>
      </c>
      <c r="E158" s="247"/>
      <c r="F158" s="248" t="s">
        <v>106</v>
      </c>
      <c r="G158" s="249"/>
      <c r="H158" s="200" t="s">
        <v>109</v>
      </c>
      <c r="I158" s="201"/>
      <c r="J158" s="372" t="s">
        <v>900</v>
      </c>
      <c r="K158" s="373"/>
      <c r="L158" s="200" t="s">
        <v>110</v>
      </c>
      <c r="M158" s="201"/>
      <c r="N158" s="200" t="s">
        <v>154</v>
      </c>
      <c r="O158" s="201"/>
      <c r="P158" s="202" t="s">
        <v>111</v>
      </c>
      <c r="Q158" s="202" t="s">
        <v>112</v>
      </c>
      <c r="R158" s="202" t="s">
        <v>113</v>
      </c>
      <c r="S158" s="202" t="s">
        <v>114</v>
      </c>
      <c r="T158" s="202" t="s">
        <v>115</v>
      </c>
    </row>
    <row r="159" spans="2:20" ht="66" customHeight="1">
      <c r="B159" s="224"/>
      <c r="C159" s="225"/>
      <c r="D159" s="6" t="s">
        <v>2</v>
      </c>
      <c r="E159" s="6" t="s">
        <v>3</v>
      </c>
      <c r="F159" s="5" t="s">
        <v>2</v>
      </c>
      <c r="G159" s="7" t="s">
        <v>3</v>
      </c>
      <c r="H159" s="6" t="s">
        <v>2</v>
      </c>
      <c r="I159" s="6" t="s">
        <v>3</v>
      </c>
      <c r="J159" s="6" t="s">
        <v>2</v>
      </c>
      <c r="K159" s="6" t="s">
        <v>3</v>
      </c>
      <c r="L159" s="6" t="s">
        <v>2</v>
      </c>
      <c r="M159" s="6" t="s">
        <v>3</v>
      </c>
      <c r="N159" s="6" t="s">
        <v>2</v>
      </c>
      <c r="O159" s="6" t="s">
        <v>3</v>
      </c>
      <c r="P159" s="202"/>
      <c r="Q159" s="202"/>
      <c r="R159" s="202"/>
      <c r="S159" s="202"/>
      <c r="T159" s="202"/>
    </row>
    <row r="160" spans="2:20" ht="14.25" customHeight="1">
      <c r="B160" s="13" t="s">
        <v>4</v>
      </c>
      <c r="C160" s="13" t="s">
        <v>5</v>
      </c>
      <c r="D160" s="13" t="s">
        <v>6</v>
      </c>
      <c r="E160" s="13" t="s">
        <v>449</v>
      </c>
      <c r="F160" s="13" t="s">
        <v>7</v>
      </c>
      <c r="G160" s="13" t="s">
        <v>8</v>
      </c>
      <c r="H160" s="13" t="s">
        <v>770</v>
      </c>
      <c r="I160" s="13" t="s">
        <v>771</v>
      </c>
      <c r="J160" s="13" t="s">
        <v>107</v>
      </c>
      <c r="K160" s="13" t="s">
        <v>772</v>
      </c>
      <c r="L160" s="13" t="s">
        <v>107</v>
      </c>
      <c r="M160" s="13" t="s">
        <v>772</v>
      </c>
      <c r="N160" s="13" t="s">
        <v>773</v>
      </c>
      <c r="O160" s="13" t="s">
        <v>108</v>
      </c>
      <c r="P160" s="13" t="s">
        <v>774</v>
      </c>
      <c r="Q160" s="13" t="s">
        <v>775</v>
      </c>
      <c r="R160" s="13" t="s">
        <v>620</v>
      </c>
      <c r="S160" s="13" t="s">
        <v>776</v>
      </c>
      <c r="T160" s="13" t="s">
        <v>777</v>
      </c>
    </row>
    <row r="161" spans="2:20" ht="23.25" customHeight="1">
      <c r="B161" s="215" t="s">
        <v>311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</row>
    <row r="162" spans="2:20" ht="23.25" customHeight="1">
      <c r="B162" s="215" t="s">
        <v>312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</row>
    <row r="163" spans="2:20" ht="50.25" customHeight="1">
      <c r="B163" s="96" t="s">
        <v>118</v>
      </c>
      <c r="C163" s="97" t="s">
        <v>313</v>
      </c>
      <c r="D163" s="100">
        <v>0</v>
      </c>
      <c r="E163" s="101">
        <v>0</v>
      </c>
      <c r="F163" s="101">
        <v>0</v>
      </c>
      <c r="G163" s="101">
        <v>0</v>
      </c>
      <c r="H163" s="101">
        <v>536.1</v>
      </c>
      <c r="I163" s="101">
        <v>455.65</v>
      </c>
      <c r="J163" s="101">
        <v>0</v>
      </c>
      <c r="K163" s="101">
        <v>0</v>
      </c>
      <c r="L163" s="101">
        <v>0</v>
      </c>
      <c r="M163" s="101">
        <v>0</v>
      </c>
      <c r="N163" s="36">
        <f aca="true" t="shared" si="20" ref="N163:O169">F163+H163+L163</f>
        <v>536.1</v>
      </c>
      <c r="O163" s="36">
        <f t="shared" si="20"/>
        <v>455.65</v>
      </c>
      <c r="P163" s="53" t="s">
        <v>335</v>
      </c>
      <c r="Q163" s="53" t="s">
        <v>130</v>
      </c>
      <c r="R163" s="54" t="s">
        <v>336</v>
      </c>
      <c r="S163" s="54">
        <v>36.1</v>
      </c>
      <c r="T163" s="54">
        <v>35.5</v>
      </c>
    </row>
    <row r="164" spans="2:20" ht="39" customHeight="1">
      <c r="B164" s="2" t="s">
        <v>9</v>
      </c>
      <c r="C164" s="98" t="s">
        <v>314</v>
      </c>
      <c r="D164" s="99">
        <v>0</v>
      </c>
      <c r="E164" s="99">
        <v>0</v>
      </c>
      <c r="F164" s="99">
        <v>0</v>
      </c>
      <c r="G164" s="99">
        <v>0</v>
      </c>
      <c r="H164" s="3">
        <v>536.1</v>
      </c>
      <c r="I164" s="8">
        <v>455.65</v>
      </c>
      <c r="J164" s="66">
        <v>0</v>
      </c>
      <c r="K164" s="66">
        <v>0</v>
      </c>
      <c r="L164" s="99">
        <v>0</v>
      </c>
      <c r="M164" s="99">
        <v>0</v>
      </c>
      <c r="N164" s="67">
        <f t="shared" si="20"/>
        <v>536.1</v>
      </c>
      <c r="O164" s="67">
        <f t="shared" si="20"/>
        <v>455.65</v>
      </c>
      <c r="P164" s="55" t="s">
        <v>337</v>
      </c>
      <c r="Q164" s="55" t="s">
        <v>338</v>
      </c>
      <c r="R164" s="71" t="s">
        <v>204</v>
      </c>
      <c r="S164" s="71">
        <v>6.24</v>
      </c>
      <c r="T164" s="71">
        <v>6.24</v>
      </c>
    </row>
    <row r="165" spans="2:21" ht="28.5" customHeight="1">
      <c r="B165" s="4" t="s">
        <v>230</v>
      </c>
      <c r="C165" s="102" t="s">
        <v>315</v>
      </c>
      <c r="D165" s="103">
        <v>0</v>
      </c>
      <c r="E165" s="99">
        <v>0</v>
      </c>
      <c r="F165" s="99">
        <v>0</v>
      </c>
      <c r="G165" s="99">
        <v>0</v>
      </c>
      <c r="H165" s="3">
        <v>189</v>
      </c>
      <c r="I165" s="8">
        <v>108.65</v>
      </c>
      <c r="J165" s="66">
        <v>0</v>
      </c>
      <c r="K165" s="66">
        <v>0</v>
      </c>
      <c r="L165" s="99">
        <v>0</v>
      </c>
      <c r="M165" s="99">
        <v>0</v>
      </c>
      <c r="N165" s="67">
        <f t="shared" si="20"/>
        <v>189</v>
      </c>
      <c r="O165" s="67">
        <f t="shared" si="20"/>
        <v>108.65</v>
      </c>
      <c r="P165" s="217" t="s">
        <v>339</v>
      </c>
      <c r="Q165" s="217" t="s">
        <v>130</v>
      </c>
      <c r="R165" s="236" t="s">
        <v>204</v>
      </c>
      <c r="S165" s="236" t="s">
        <v>204</v>
      </c>
      <c r="T165" s="236">
        <v>0</v>
      </c>
      <c r="U165" s="195"/>
    </row>
    <row r="166" spans="2:21" ht="56.25" customHeight="1">
      <c r="B166" s="105" t="s">
        <v>232</v>
      </c>
      <c r="C166" s="107" t="s">
        <v>316</v>
      </c>
      <c r="D166" s="99">
        <v>0</v>
      </c>
      <c r="E166" s="103">
        <v>0</v>
      </c>
      <c r="F166" s="103">
        <v>0</v>
      </c>
      <c r="G166" s="103">
        <v>0</v>
      </c>
      <c r="H166" s="21">
        <v>347.1</v>
      </c>
      <c r="I166" s="27">
        <v>347</v>
      </c>
      <c r="J166" s="66">
        <v>0</v>
      </c>
      <c r="K166" s="66">
        <v>0</v>
      </c>
      <c r="L166" s="103">
        <v>0</v>
      </c>
      <c r="M166" s="103">
        <v>0</v>
      </c>
      <c r="N166" s="66">
        <f t="shared" si="20"/>
        <v>347.1</v>
      </c>
      <c r="O166" s="66">
        <f t="shared" si="20"/>
        <v>347</v>
      </c>
      <c r="P166" s="218"/>
      <c r="Q166" s="218"/>
      <c r="R166" s="237"/>
      <c r="S166" s="237"/>
      <c r="T166" s="237"/>
      <c r="U166" s="195"/>
    </row>
    <row r="167" spans="2:20" ht="46.5" customHeight="1">
      <c r="B167" s="106" t="s">
        <v>120</v>
      </c>
      <c r="C167" s="97" t="s">
        <v>317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33">
        <v>0</v>
      </c>
      <c r="K167" s="33">
        <v>0</v>
      </c>
      <c r="L167" s="101">
        <v>0</v>
      </c>
      <c r="M167" s="101">
        <v>0</v>
      </c>
      <c r="N167" s="33">
        <f t="shared" si="20"/>
        <v>0</v>
      </c>
      <c r="O167" s="33">
        <f t="shared" si="20"/>
        <v>0</v>
      </c>
      <c r="P167" s="312" t="s">
        <v>340</v>
      </c>
      <c r="Q167" s="312" t="s">
        <v>130</v>
      </c>
      <c r="R167" s="236" t="s">
        <v>200</v>
      </c>
      <c r="S167" s="236">
        <v>3.1</v>
      </c>
      <c r="T167" s="236">
        <v>3.1</v>
      </c>
    </row>
    <row r="168" spans="2:20" ht="14.25" customHeight="1">
      <c r="B168" s="2" t="s">
        <v>11</v>
      </c>
      <c r="C168" s="2" t="s">
        <v>318</v>
      </c>
      <c r="D168" s="99">
        <v>0</v>
      </c>
      <c r="E168" s="99">
        <v>0</v>
      </c>
      <c r="F168" s="99">
        <v>0</v>
      </c>
      <c r="G168" s="99">
        <v>0</v>
      </c>
      <c r="H168" s="3">
        <v>0</v>
      </c>
      <c r="I168" s="8">
        <v>0</v>
      </c>
      <c r="J168" s="66">
        <v>0</v>
      </c>
      <c r="K168" s="66">
        <v>0</v>
      </c>
      <c r="L168" s="108">
        <v>0</v>
      </c>
      <c r="M168" s="108">
        <v>0</v>
      </c>
      <c r="N168" s="112">
        <f t="shared" si="20"/>
        <v>0</v>
      </c>
      <c r="O168" s="112">
        <f t="shared" si="20"/>
        <v>0</v>
      </c>
      <c r="P168" s="305"/>
      <c r="Q168" s="305"/>
      <c r="R168" s="237"/>
      <c r="S168" s="237"/>
      <c r="T168" s="237"/>
    </row>
    <row r="169" spans="2:20" ht="36.75" customHeight="1">
      <c r="B169" s="106" t="s">
        <v>123</v>
      </c>
      <c r="C169" s="97" t="s">
        <v>328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33">
        <v>0</v>
      </c>
      <c r="K169" s="33">
        <v>0</v>
      </c>
      <c r="L169" s="101">
        <v>0</v>
      </c>
      <c r="M169" s="101">
        <v>0</v>
      </c>
      <c r="N169" s="33">
        <f t="shared" si="20"/>
        <v>0</v>
      </c>
      <c r="O169" s="33">
        <f t="shared" si="20"/>
        <v>0</v>
      </c>
      <c r="P169" s="304" t="s">
        <v>341</v>
      </c>
      <c r="Q169" s="304" t="s">
        <v>342</v>
      </c>
      <c r="R169" s="306" t="s">
        <v>343</v>
      </c>
      <c r="S169" s="306">
        <v>95</v>
      </c>
      <c r="T169" s="308">
        <v>105</v>
      </c>
    </row>
    <row r="170" spans="2:20" ht="14.25" customHeight="1">
      <c r="B170" s="2" t="s">
        <v>26</v>
      </c>
      <c r="C170" s="2" t="s">
        <v>319</v>
      </c>
      <c r="D170" s="99">
        <v>0</v>
      </c>
      <c r="E170" s="99">
        <v>0</v>
      </c>
      <c r="F170" s="99">
        <v>0</v>
      </c>
      <c r="G170" s="99">
        <v>0</v>
      </c>
      <c r="H170" s="3">
        <v>0</v>
      </c>
      <c r="I170" s="8">
        <v>0</v>
      </c>
      <c r="J170" s="66">
        <v>0</v>
      </c>
      <c r="K170" s="66">
        <v>0</v>
      </c>
      <c r="L170" s="108">
        <v>0</v>
      </c>
      <c r="M170" s="108">
        <v>0</v>
      </c>
      <c r="N170" s="112">
        <f aca="true" t="shared" si="21" ref="N170:N176">F170+H170+L170</f>
        <v>0</v>
      </c>
      <c r="O170" s="112">
        <f aca="true" t="shared" si="22" ref="O170:O176">G170+I170+M170</f>
        <v>0</v>
      </c>
      <c r="P170" s="305"/>
      <c r="Q170" s="305"/>
      <c r="R170" s="307"/>
      <c r="S170" s="307"/>
      <c r="T170" s="309"/>
    </row>
    <row r="171" spans="2:20" ht="48.75" customHeight="1">
      <c r="B171" s="106" t="s">
        <v>122</v>
      </c>
      <c r="C171" s="97" t="s">
        <v>329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33">
        <v>0</v>
      </c>
      <c r="K171" s="33">
        <v>0</v>
      </c>
      <c r="L171" s="101">
        <v>0</v>
      </c>
      <c r="M171" s="101">
        <v>0</v>
      </c>
      <c r="N171" s="33">
        <f t="shared" si="21"/>
        <v>0</v>
      </c>
      <c r="O171" s="33">
        <f t="shared" si="22"/>
        <v>0</v>
      </c>
      <c r="P171" s="53" t="s">
        <v>344</v>
      </c>
      <c r="Q171" s="53" t="s">
        <v>130</v>
      </c>
      <c r="R171" s="54" t="s">
        <v>345</v>
      </c>
      <c r="S171" s="54">
        <v>43.5</v>
      </c>
      <c r="T171" s="146">
        <v>43.5</v>
      </c>
    </row>
    <row r="172" spans="2:20" ht="93" customHeight="1">
      <c r="B172" s="2" t="s">
        <v>30</v>
      </c>
      <c r="C172" s="2" t="s">
        <v>320</v>
      </c>
      <c r="D172" s="99">
        <v>0</v>
      </c>
      <c r="E172" s="99">
        <v>0</v>
      </c>
      <c r="F172" s="99">
        <v>0</v>
      </c>
      <c r="G172" s="99">
        <v>0</v>
      </c>
      <c r="H172" s="3">
        <v>0</v>
      </c>
      <c r="I172" s="8">
        <v>0</v>
      </c>
      <c r="J172" s="66">
        <v>0</v>
      </c>
      <c r="K172" s="66">
        <v>0</v>
      </c>
      <c r="L172" s="108">
        <v>0</v>
      </c>
      <c r="M172" s="108">
        <v>0</v>
      </c>
      <c r="N172" s="112">
        <f t="shared" si="21"/>
        <v>0</v>
      </c>
      <c r="O172" s="112">
        <f t="shared" si="22"/>
        <v>0</v>
      </c>
      <c r="P172" s="53" t="s">
        <v>346</v>
      </c>
      <c r="Q172" s="53" t="s">
        <v>130</v>
      </c>
      <c r="R172" s="71" t="s">
        <v>204</v>
      </c>
      <c r="S172" s="71">
        <v>30</v>
      </c>
      <c r="T172" s="71">
        <v>30</v>
      </c>
    </row>
    <row r="173" spans="2:20" ht="27.75" customHeight="1">
      <c r="B173" s="106" t="s">
        <v>126</v>
      </c>
      <c r="C173" s="97" t="s">
        <v>330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33">
        <v>0</v>
      </c>
      <c r="K173" s="33">
        <v>0</v>
      </c>
      <c r="L173" s="101">
        <v>0</v>
      </c>
      <c r="M173" s="101">
        <v>0</v>
      </c>
      <c r="N173" s="33">
        <f>F173+H173+L173</f>
        <v>0</v>
      </c>
      <c r="O173" s="33">
        <f>G173+I173+M173</f>
        <v>0</v>
      </c>
      <c r="P173" s="304" t="s">
        <v>309</v>
      </c>
      <c r="Q173" s="304" t="s">
        <v>130</v>
      </c>
      <c r="R173" s="236" t="s">
        <v>347</v>
      </c>
      <c r="S173" s="258">
        <v>20</v>
      </c>
      <c r="T173" s="258">
        <v>10.3</v>
      </c>
    </row>
    <row r="174" spans="2:20" ht="14.25" customHeight="1">
      <c r="B174" s="2" t="s">
        <v>32</v>
      </c>
      <c r="C174" s="2" t="s">
        <v>321</v>
      </c>
      <c r="D174" s="99">
        <v>0</v>
      </c>
      <c r="E174" s="99">
        <v>0</v>
      </c>
      <c r="F174" s="99">
        <v>0</v>
      </c>
      <c r="G174" s="99">
        <v>0</v>
      </c>
      <c r="H174" s="3">
        <v>0</v>
      </c>
      <c r="I174" s="8">
        <v>0</v>
      </c>
      <c r="J174" s="66">
        <v>0</v>
      </c>
      <c r="K174" s="66">
        <v>0</v>
      </c>
      <c r="L174" s="108">
        <v>0</v>
      </c>
      <c r="M174" s="108">
        <v>0</v>
      </c>
      <c r="N174" s="112">
        <f t="shared" si="21"/>
        <v>0</v>
      </c>
      <c r="O174" s="112">
        <f t="shared" si="22"/>
        <v>0</v>
      </c>
      <c r="P174" s="305"/>
      <c r="Q174" s="305"/>
      <c r="R174" s="237"/>
      <c r="S174" s="259"/>
      <c r="T174" s="259"/>
    </row>
    <row r="175" spans="2:20" ht="47.25" customHeight="1">
      <c r="B175" s="106" t="s">
        <v>331</v>
      </c>
      <c r="C175" s="97" t="s">
        <v>332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33">
        <v>0</v>
      </c>
      <c r="K175" s="33">
        <v>0</v>
      </c>
      <c r="L175" s="101">
        <v>0</v>
      </c>
      <c r="M175" s="101">
        <v>0</v>
      </c>
      <c r="N175" s="33">
        <f t="shared" si="21"/>
        <v>0</v>
      </c>
      <c r="O175" s="33">
        <f t="shared" si="22"/>
        <v>0</v>
      </c>
      <c r="P175" s="53" t="s">
        <v>348</v>
      </c>
      <c r="Q175" s="53" t="s">
        <v>130</v>
      </c>
      <c r="R175" s="54" t="s">
        <v>349</v>
      </c>
      <c r="S175" s="54">
        <v>40</v>
      </c>
      <c r="T175" s="54">
        <v>40</v>
      </c>
    </row>
    <row r="176" spans="2:20" ht="42.75" customHeight="1">
      <c r="B176" s="2" t="s">
        <v>58</v>
      </c>
      <c r="C176" s="2" t="s">
        <v>322</v>
      </c>
      <c r="D176" s="99">
        <v>0</v>
      </c>
      <c r="E176" s="99">
        <v>0</v>
      </c>
      <c r="F176" s="99">
        <v>0</v>
      </c>
      <c r="G176" s="99">
        <v>0</v>
      </c>
      <c r="H176" s="3">
        <v>0</v>
      </c>
      <c r="I176" s="8">
        <v>0</v>
      </c>
      <c r="J176" s="66">
        <v>0</v>
      </c>
      <c r="K176" s="66">
        <v>0</v>
      </c>
      <c r="L176" s="108">
        <v>0</v>
      </c>
      <c r="M176" s="108">
        <v>0</v>
      </c>
      <c r="N176" s="112">
        <f t="shared" si="21"/>
        <v>0</v>
      </c>
      <c r="O176" s="112">
        <f t="shared" si="22"/>
        <v>0</v>
      </c>
      <c r="P176" s="55" t="s">
        <v>350</v>
      </c>
      <c r="Q176" s="55" t="s">
        <v>291</v>
      </c>
      <c r="R176" s="71" t="s">
        <v>204</v>
      </c>
      <c r="S176" s="71">
        <v>1</v>
      </c>
      <c r="T176" s="71">
        <v>0</v>
      </c>
    </row>
    <row r="177" spans="2:21" ht="23.25" customHeight="1">
      <c r="B177" s="232" t="s">
        <v>333</v>
      </c>
      <c r="C177" s="300"/>
      <c r="D177" s="114">
        <f>D163+D167+D169+D171+D173+D175</f>
        <v>0</v>
      </c>
      <c r="E177" s="114">
        <f aca="true" t="shared" si="23" ref="E177:O177">E163+E167+E169+E171+E173+E175</f>
        <v>0</v>
      </c>
      <c r="F177" s="114">
        <f t="shared" si="23"/>
        <v>0</v>
      </c>
      <c r="G177" s="114">
        <f t="shared" si="23"/>
        <v>0</v>
      </c>
      <c r="H177" s="114">
        <f t="shared" si="23"/>
        <v>536.1</v>
      </c>
      <c r="I177" s="114">
        <f t="shared" si="23"/>
        <v>455.65</v>
      </c>
      <c r="J177" s="161">
        <v>0</v>
      </c>
      <c r="K177" s="161">
        <v>0</v>
      </c>
      <c r="L177" s="114">
        <f t="shared" si="23"/>
        <v>0</v>
      </c>
      <c r="M177" s="114">
        <f t="shared" si="23"/>
        <v>0</v>
      </c>
      <c r="N177" s="114">
        <f t="shared" si="23"/>
        <v>536.1</v>
      </c>
      <c r="O177" s="114">
        <f t="shared" si="23"/>
        <v>455.65</v>
      </c>
      <c r="P177" s="14"/>
      <c r="Q177" s="14"/>
      <c r="R177" s="14"/>
      <c r="S177" s="14"/>
      <c r="T177" s="14"/>
      <c r="U177" s="189"/>
    </row>
    <row r="178" spans="2:20" ht="23.25" customHeight="1">
      <c r="B178" s="211" t="s">
        <v>1333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3"/>
    </row>
    <row r="179" spans="2:20" ht="27" customHeight="1">
      <c r="B179" s="275" t="s">
        <v>334</v>
      </c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1"/>
      <c r="P179" s="162"/>
      <c r="Q179" s="73"/>
      <c r="R179" s="73"/>
      <c r="S179" s="73"/>
      <c r="T179" s="163"/>
    </row>
    <row r="180" spans="2:27" s="9" customFormat="1" ht="36.75" customHeight="1">
      <c r="B180" s="37" t="s">
        <v>118</v>
      </c>
      <c r="C180" s="113" t="s">
        <v>351</v>
      </c>
      <c r="D180" s="101">
        <v>0</v>
      </c>
      <c r="E180" s="101">
        <v>0</v>
      </c>
      <c r="F180" s="101">
        <v>0</v>
      </c>
      <c r="G180" s="101">
        <v>0</v>
      </c>
      <c r="H180" s="101">
        <v>5</v>
      </c>
      <c r="I180" s="101">
        <v>4.9</v>
      </c>
      <c r="J180" s="101">
        <v>0</v>
      </c>
      <c r="K180" s="101">
        <v>0</v>
      </c>
      <c r="L180" s="101">
        <v>0</v>
      </c>
      <c r="M180" s="101">
        <v>0</v>
      </c>
      <c r="N180" s="33">
        <f>F180+H180+L180</f>
        <v>5</v>
      </c>
      <c r="O180" s="33">
        <f>G180+I180+M180</f>
        <v>4.9</v>
      </c>
      <c r="P180" s="304" t="s">
        <v>353</v>
      </c>
      <c r="Q180" s="304" t="s">
        <v>130</v>
      </c>
      <c r="R180" s="306" t="s">
        <v>354</v>
      </c>
      <c r="S180" s="236">
        <v>10.5</v>
      </c>
      <c r="T180" s="236">
        <v>10.5</v>
      </c>
      <c r="U180" s="73"/>
      <c r="V180" s="73"/>
      <c r="W180" s="73"/>
      <c r="X180" s="73"/>
      <c r="Y180" s="73"/>
      <c r="Z180" s="73"/>
      <c r="AA180" s="68"/>
    </row>
    <row r="181" spans="2:20" ht="51.75" customHeight="1">
      <c r="B181" s="10" t="s">
        <v>9</v>
      </c>
      <c r="C181" s="10" t="s">
        <v>323</v>
      </c>
      <c r="D181" s="110">
        <v>0</v>
      </c>
      <c r="E181" s="110">
        <v>0</v>
      </c>
      <c r="F181" s="110">
        <v>0</v>
      </c>
      <c r="G181" s="110">
        <v>0</v>
      </c>
      <c r="H181" s="11">
        <v>5</v>
      </c>
      <c r="I181" s="12">
        <v>4.9</v>
      </c>
      <c r="J181" s="66">
        <v>0</v>
      </c>
      <c r="K181" s="66">
        <v>0</v>
      </c>
      <c r="L181" s="111">
        <v>0</v>
      </c>
      <c r="M181" s="111">
        <v>0</v>
      </c>
      <c r="N181" s="66">
        <f aca="true" t="shared" si="24" ref="N181:N191">F181+H181+L181</f>
        <v>5</v>
      </c>
      <c r="O181" s="66">
        <f aca="true" t="shared" si="25" ref="O181:O191">G181+I181+M181</f>
        <v>4.9</v>
      </c>
      <c r="P181" s="305"/>
      <c r="Q181" s="305"/>
      <c r="R181" s="307"/>
      <c r="S181" s="253"/>
      <c r="T181" s="253"/>
    </row>
    <row r="182" spans="2:20" ht="48" customHeight="1">
      <c r="B182" s="37" t="s">
        <v>120</v>
      </c>
      <c r="C182" s="113" t="s">
        <v>352</v>
      </c>
      <c r="D182" s="101">
        <v>0</v>
      </c>
      <c r="E182" s="101">
        <v>0</v>
      </c>
      <c r="F182" s="101">
        <v>0</v>
      </c>
      <c r="G182" s="101">
        <v>0</v>
      </c>
      <c r="H182" s="101">
        <v>109.5</v>
      </c>
      <c r="I182" s="143">
        <v>104.1</v>
      </c>
      <c r="J182" s="33">
        <v>0</v>
      </c>
      <c r="K182" s="33">
        <v>0</v>
      </c>
      <c r="L182" s="101">
        <v>0</v>
      </c>
      <c r="M182" s="101">
        <v>0</v>
      </c>
      <c r="N182" s="33">
        <f t="shared" si="24"/>
        <v>109.5</v>
      </c>
      <c r="O182" s="33">
        <f t="shared" si="25"/>
        <v>104.1</v>
      </c>
      <c r="P182" s="217" t="s">
        <v>357</v>
      </c>
      <c r="Q182" s="217" t="s">
        <v>130</v>
      </c>
      <c r="R182" s="236" t="s">
        <v>358</v>
      </c>
      <c r="S182" s="236">
        <v>50</v>
      </c>
      <c r="T182" s="236">
        <v>50</v>
      </c>
    </row>
    <row r="183" spans="2:20" ht="14.25" customHeight="1">
      <c r="B183" s="2" t="s">
        <v>11</v>
      </c>
      <c r="C183" s="2" t="s">
        <v>324</v>
      </c>
      <c r="D183" s="99">
        <v>0</v>
      </c>
      <c r="E183" s="99">
        <v>0</v>
      </c>
      <c r="F183" s="99">
        <v>0</v>
      </c>
      <c r="G183" s="99">
        <v>0</v>
      </c>
      <c r="H183" s="3">
        <v>109.5</v>
      </c>
      <c r="I183" s="8">
        <v>104.1</v>
      </c>
      <c r="J183" s="66">
        <v>0</v>
      </c>
      <c r="K183" s="66">
        <v>0</v>
      </c>
      <c r="L183" s="108">
        <v>0</v>
      </c>
      <c r="M183" s="108">
        <v>0</v>
      </c>
      <c r="N183" s="33">
        <f t="shared" si="24"/>
        <v>109.5</v>
      </c>
      <c r="O183" s="33">
        <f t="shared" si="25"/>
        <v>104.1</v>
      </c>
      <c r="P183" s="218"/>
      <c r="Q183" s="218"/>
      <c r="R183" s="237"/>
      <c r="S183" s="237"/>
      <c r="T183" s="237"/>
    </row>
    <row r="184" spans="2:20" ht="29.25" customHeight="1">
      <c r="B184" s="37" t="s">
        <v>123</v>
      </c>
      <c r="C184" s="72" t="s">
        <v>355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43">
        <v>0</v>
      </c>
      <c r="J184" s="33">
        <v>0</v>
      </c>
      <c r="K184" s="33">
        <v>0</v>
      </c>
      <c r="L184" s="101">
        <v>0</v>
      </c>
      <c r="M184" s="101">
        <v>0</v>
      </c>
      <c r="N184" s="33">
        <f>F184+H184+L184</f>
        <v>0</v>
      </c>
      <c r="O184" s="33">
        <f>G184+I184+M184</f>
        <v>0</v>
      </c>
      <c r="P184" s="217" t="s">
        <v>359</v>
      </c>
      <c r="Q184" s="217" t="s">
        <v>130</v>
      </c>
      <c r="R184" s="236" t="s">
        <v>360</v>
      </c>
      <c r="S184" s="236">
        <v>17</v>
      </c>
      <c r="T184" s="236">
        <v>17</v>
      </c>
    </row>
    <row r="185" spans="2:20" ht="14.25" customHeight="1">
      <c r="B185" s="2" t="s">
        <v>26</v>
      </c>
      <c r="C185" s="2" t="s">
        <v>325</v>
      </c>
      <c r="D185" s="99">
        <v>0</v>
      </c>
      <c r="E185" s="99">
        <v>0</v>
      </c>
      <c r="F185" s="99">
        <v>0</v>
      </c>
      <c r="G185" s="99">
        <v>0</v>
      </c>
      <c r="H185" s="3">
        <v>0</v>
      </c>
      <c r="I185" s="8">
        <v>0</v>
      </c>
      <c r="J185" s="66">
        <v>0</v>
      </c>
      <c r="K185" s="66">
        <v>0</v>
      </c>
      <c r="L185" s="108">
        <v>0</v>
      </c>
      <c r="M185" s="108">
        <v>0</v>
      </c>
      <c r="N185" s="33">
        <f t="shared" si="24"/>
        <v>0</v>
      </c>
      <c r="O185" s="33">
        <f t="shared" si="25"/>
        <v>0</v>
      </c>
      <c r="P185" s="218"/>
      <c r="Q185" s="218"/>
      <c r="R185" s="237"/>
      <c r="S185" s="237"/>
      <c r="T185" s="237"/>
    </row>
    <row r="186" spans="2:20" ht="23.25" customHeight="1">
      <c r="B186" s="232" t="s">
        <v>356</v>
      </c>
      <c r="C186" s="300"/>
      <c r="D186" s="114">
        <f>D180+D182+D184</f>
        <v>0</v>
      </c>
      <c r="E186" s="114">
        <f aca="true" t="shared" si="26" ref="E186:O186">E180+E182+E184</f>
        <v>0</v>
      </c>
      <c r="F186" s="114">
        <f t="shared" si="26"/>
        <v>0</v>
      </c>
      <c r="G186" s="114">
        <f t="shared" si="26"/>
        <v>0</v>
      </c>
      <c r="H186" s="114">
        <f t="shared" si="26"/>
        <v>114.5</v>
      </c>
      <c r="I186" s="144">
        <f t="shared" si="26"/>
        <v>109</v>
      </c>
      <c r="J186" s="161">
        <v>0</v>
      </c>
      <c r="K186" s="161">
        <v>0</v>
      </c>
      <c r="L186" s="114">
        <f t="shared" si="26"/>
        <v>0</v>
      </c>
      <c r="M186" s="114">
        <f t="shared" si="26"/>
        <v>0</v>
      </c>
      <c r="N186" s="114">
        <f t="shared" si="26"/>
        <v>114.5</v>
      </c>
      <c r="O186" s="114">
        <f t="shared" si="26"/>
        <v>109</v>
      </c>
      <c r="P186" s="14"/>
      <c r="Q186" s="14"/>
      <c r="R186" s="14"/>
      <c r="S186" s="14"/>
      <c r="T186" s="14"/>
    </row>
    <row r="187" spans="2:20" ht="23.25" customHeight="1">
      <c r="B187" s="197" t="s">
        <v>1328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9"/>
    </row>
    <row r="188" spans="2:20" ht="21" customHeight="1">
      <c r="B188" s="215" t="s">
        <v>361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57"/>
      <c r="Q188" s="257"/>
      <c r="R188" s="257"/>
      <c r="S188" s="257"/>
      <c r="T188" s="257"/>
    </row>
    <row r="189" spans="2:20" ht="23.25" customHeight="1">
      <c r="B189" s="37" t="s">
        <v>118</v>
      </c>
      <c r="C189" s="72" t="s">
        <v>362</v>
      </c>
      <c r="D189" s="101">
        <v>0</v>
      </c>
      <c r="E189" s="101">
        <v>0</v>
      </c>
      <c r="F189" s="101">
        <v>0</v>
      </c>
      <c r="G189" s="101">
        <v>0</v>
      </c>
      <c r="H189" s="101">
        <v>51600.4</v>
      </c>
      <c r="I189" s="101">
        <v>50588.3</v>
      </c>
      <c r="J189" s="101">
        <v>0</v>
      </c>
      <c r="K189" s="101">
        <v>0</v>
      </c>
      <c r="L189" s="101">
        <v>0</v>
      </c>
      <c r="M189" s="101">
        <v>0</v>
      </c>
      <c r="N189" s="33">
        <f>F189+H189+L189</f>
        <v>51600.4</v>
      </c>
      <c r="O189" s="33">
        <f>G189+I189+M189</f>
        <v>50588.3</v>
      </c>
      <c r="P189" s="217" t="s">
        <v>363</v>
      </c>
      <c r="Q189" s="217" t="s">
        <v>305</v>
      </c>
      <c r="R189" s="236" t="s">
        <v>364</v>
      </c>
      <c r="S189" s="236">
        <v>28743.48</v>
      </c>
      <c r="T189" s="236">
        <v>25582.33</v>
      </c>
    </row>
    <row r="190" spans="2:20" ht="14.25" customHeight="1">
      <c r="B190" s="10" t="s">
        <v>9</v>
      </c>
      <c r="C190" s="10" t="s">
        <v>326</v>
      </c>
      <c r="D190" s="110">
        <v>0</v>
      </c>
      <c r="E190" s="110">
        <v>0</v>
      </c>
      <c r="F190" s="110">
        <v>0</v>
      </c>
      <c r="G190" s="110">
        <v>0</v>
      </c>
      <c r="H190" s="11">
        <v>49156.1</v>
      </c>
      <c r="I190" s="12">
        <v>48318</v>
      </c>
      <c r="J190" s="66">
        <v>0</v>
      </c>
      <c r="K190" s="66">
        <v>0</v>
      </c>
      <c r="L190" s="111">
        <v>0</v>
      </c>
      <c r="M190" s="111">
        <v>0</v>
      </c>
      <c r="N190" s="67">
        <f t="shared" si="24"/>
        <v>49156.1</v>
      </c>
      <c r="O190" s="67">
        <f t="shared" si="25"/>
        <v>48318</v>
      </c>
      <c r="P190" s="218"/>
      <c r="Q190" s="218"/>
      <c r="R190" s="237"/>
      <c r="S190" s="237"/>
      <c r="T190" s="237"/>
    </row>
    <row r="191" spans="2:20" ht="14.25" customHeight="1">
      <c r="B191" s="2" t="s">
        <v>37</v>
      </c>
      <c r="C191" s="2" t="s">
        <v>327</v>
      </c>
      <c r="D191" s="103">
        <v>0</v>
      </c>
      <c r="E191" s="103">
        <v>0</v>
      </c>
      <c r="F191" s="103">
        <v>0</v>
      </c>
      <c r="G191" s="103">
        <v>0</v>
      </c>
      <c r="H191" s="21">
        <v>2444.3</v>
      </c>
      <c r="I191" s="27">
        <v>2270.3</v>
      </c>
      <c r="J191" s="66">
        <v>0</v>
      </c>
      <c r="K191" s="66">
        <v>0</v>
      </c>
      <c r="L191" s="115">
        <v>0</v>
      </c>
      <c r="M191" s="115">
        <v>0</v>
      </c>
      <c r="N191" s="80">
        <f t="shared" si="24"/>
        <v>2444.3</v>
      </c>
      <c r="O191" s="80">
        <f t="shared" si="25"/>
        <v>2270.3</v>
      </c>
      <c r="P191" s="218"/>
      <c r="Q191" s="218"/>
      <c r="R191" s="237"/>
      <c r="S191" s="237"/>
      <c r="T191" s="237"/>
    </row>
    <row r="192" spans="2:20" ht="20.25" customHeight="1">
      <c r="B192" s="286" t="s">
        <v>289</v>
      </c>
      <c r="C192" s="301"/>
      <c r="D192" s="109">
        <f>D189</f>
        <v>0</v>
      </c>
      <c r="E192" s="109">
        <f aca="true" t="shared" si="27" ref="E192:O192">E189</f>
        <v>0</v>
      </c>
      <c r="F192" s="109">
        <f t="shared" si="27"/>
        <v>0</v>
      </c>
      <c r="G192" s="109">
        <f t="shared" si="27"/>
        <v>0</v>
      </c>
      <c r="H192" s="109">
        <f t="shared" si="27"/>
        <v>51600.4</v>
      </c>
      <c r="I192" s="109">
        <f t="shared" si="27"/>
        <v>50588.3</v>
      </c>
      <c r="J192" s="109">
        <v>0</v>
      </c>
      <c r="K192" s="109">
        <v>0</v>
      </c>
      <c r="L192" s="109">
        <f t="shared" si="27"/>
        <v>0</v>
      </c>
      <c r="M192" s="109">
        <f t="shared" si="27"/>
        <v>0</v>
      </c>
      <c r="N192" s="109">
        <f t="shared" si="27"/>
        <v>51600.4</v>
      </c>
      <c r="O192" s="109">
        <f t="shared" si="27"/>
        <v>50588.3</v>
      </c>
      <c r="P192" s="9"/>
      <c r="Q192" s="9"/>
      <c r="R192" s="9"/>
      <c r="S192" s="9"/>
      <c r="T192" s="9"/>
    </row>
    <row r="193" spans="2:20" ht="22.5" customHeight="1">
      <c r="B193" s="302" t="s">
        <v>105</v>
      </c>
      <c r="C193" s="303"/>
      <c r="D193" s="165">
        <f>D177+D186+D192</f>
        <v>0</v>
      </c>
      <c r="E193" s="165">
        <f aca="true" t="shared" si="28" ref="E193:O193">E177+E186+E192</f>
        <v>0</v>
      </c>
      <c r="F193" s="165">
        <f t="shared" si="28"/>
        <v>0</v>
      </c>
      <c r="G193" s="165">
        <f t="shared" si="28"/>
        <v>0</v>
      </c>
      <c r="H193" s="165">
        <f t="shared" si="28"/>
        <v>52251</v>
      </c>
      <c r="I193" s="165">
        <f t="shared" si="28"/>
        <v>51152.950000000004</v>
      </c>
      <c r="J193" s="165">
        <v>0</v>
      </c>
      <c r="K193" s="165">
        <v>0</v>
      </c>
      <c r="L193" s="165">
        <f t="shared" si="28"/>
        <v>0</v>
      </c>
      <c r="M193" s="165">
        <f t="shared" si="28"/>
        <v>0</v>
      </c>
      <c r="N193" s="165">
        <f t="shared" si="28"/>
        <v>52251</v>
      </c>
      <c r="O193" s="165">
        <f t="shared" si="28"/>
        <v>51152.950000000004</v>
      </c>
      <c r="P193" s="14"/>
      <c r="Q193" s="14"/>
      <c r="R193" s="14"/>
      <c r="S193" s="14"/>
      <c r="T193" s="14"/>
    </row>
    <row r="194" spans="2:20" ht="37.5" customHeight="1">
      <c r="B194" s="197" t="s">
        <v>1303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4"/>
    </row>
    <row r="195" spans="2:20" ht="42" customHeight="1">
      <c r="B195" s="223" t="s">
        <v>0</v>
      </c>
      <c r="C195" s="223" t="s">
        <v>1</v>
      </c>
      <c r="D195" s="226" t="s">
        <v>272</v>
      </c>
      <c r="E195" s="227"/>
      <c r="F195" s="228" t="s">
        <v>106</v>
      </c>
      <c r="G195" s="229"/>
      <c r="H195" s="221" t="s">
        <v>109</v>
      </c>
      <c r="I195" s="222"/>
      <c r="J195" s="230" t="s">
        <v>900</v>
      </c>
      <c r="K195" s="231"/>
      <c r="L195" s="221" t="s">
        <v>110</v>
      </c>
      <c r="M195" s="222"/>
      <c r="N195" s="221" t="s">
        <v>154</v>
      </c>
      <c r="O195" s="222"/>
      <c r="P195" s="219" t="s">
        <v>111</v>
      </c>
      <c r="Q195" s="219" t="s">
        <v>112</v>
      </c>
      <c r="R195" s="219" t="s">
        <v>113</v>
      </c>
      <c r="S195" s="219" t="s">
        <v>114</v>
      </c>
      <c r="T195" s="219" t="s">
        <v>115</v>
      </c>
    </row>
    <row r="196" spans="2:20" ht="63" customHeight="1">
      <c r="B196" s="224"/>
      <c r="C196" s="225"/>
      <c r="D196" s="6" t="s">
        <v>2</v>
      </c>
      <c r="E196" s="6" t="s">
        <v>3</v>
      </c>
      <c r="F196" s="5" t="s">
        <v>2</v>
      </c>
      <c r="G196" s="7" t="s">
        <v>3</v>
      </c>
      <c r="H196" s="6" t="s">
        <v>2</v>
      </c>
      <c r="I196" s="6" t="s">
        <v>3</v>
      </c>
      <c r="J196" s="6" t="s">
        <v>2</v>
      </c>
      <c r="K196" s="6" t="s">
        <v>3</v>
      </c>
      <c r="L196" s="6" t="s">
        <v>2</v>
      </c>
      <c r="M196" s="6" t="s">
        <v>3</v>
      </c>
      <c r="N196" s="6" t="s">
        <v>2</v>
      </c>
      <c r="O196" s="6" t="s">
        <v>3</v>
      </c>
      <c r="P196" s="202"/>
      <c r="Q196" s="202"/>
      <c r="R196" s="202"/>
      <c r="S196" s="202"/>
      <c r="T196" s="202"/>
    </row>
    <row r="197" spans="2:20" ht="14.25" customHeight="1">
      <c r="B197" s="13" t="s">
        <v>4</v>
      </c>
      <c r="C197" s="13" t="s">
        <v>5</v>
      </c>
      <c r="D197" s="13" t="s">
        <v>6</v>
      </c>
      <c r="E197" s="13" t="s">
        <v>449</v>
      </c>
      <c r="F197" s="13" t="s">
        <v>7</v>
      </c>
      <c r="G197" s="13" t="s">
        <v>8</v>
      </c>
      <c r="H197" s="13" t="s">
        <v>770</v>
      </c>
      <c r="I197" s="13" t="s">
        <v>771</v>
      </c>
      <c r="J197" s="13" t="s">
        <v>107</v>
      </c>
      <c r="K197" s="13" t="s">
        <v>772</v>
      </c>
      <c r="L197" s="13" t="s">
        <v>107</v>
      </c>
      <c r="M197" s="13" t="s">
        <v>772</v>
      </c>
      <c r="N197" s="13" t="s">
        <v>773</v>
      </c>
      <c r="O197" s="13" t="s">
        <v>108</v>
      </c>
      <c r="P197" s="13" t="s">
        <v>774</v>
      </c>
      <c r="Q197" s="13" t="s">
        <v>775</v>
      </c>
      <c r="R197" s="13" t="s">
        <v>620</v>
      </c>
      <c r="S197" s="13" t="s">
        <v>776</v>
      </c>
      <c r="T197" s="13" t="s">
        <v>777</v>
      </c>
    </row>
    <row r="198" spans="2:20" ht="20.25" customHeight="1">
      <c r="B198" s="215" t="s">
        <v>437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</row>
    <row r="199" spans="2:20" ht="23.25" customHeight="1">
      <c r="B199" s="215" t="s">
        <v>438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</row>
    <row r="200" spans="2:21" ht="40.5" customHeight="1">
      <c r="B200" s="18" t="s">
        <v>118</v>
      </c>
      <c r="C200" s="18" t="s">
        <v>439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0">
        <v>0</v>
      </c>
      <c r="N200" s="33">
        <f>F200+H200+L200</f>
        <v>0</v>
      </c>
      <c r="O200" s="33">
        <f>G200+I200+M200</f>
        <v>0</v>
      </c>
      <c r="P200" s="55" t="s">
        <v>441</v>
      </c>
      <c r="Q200" s="55" t="s">
        <v>442</v>
      </c>
      <c r="R200" s="71" t="s">
        <v>443</v>
      </c>
      <c r="S200" s="71">
        <v>510</v>
      </c>
      <c r="T200" s="187">
        <v>1311.2</v>
      </c>
      <c r="U200" s="190"/>
    </row>
    <row r="201" spans="2:21" ht="14.25" customHeight="1">
      <c r="B201" s="2" t="s">
        <v>9</v>
      </c>
      <c r="C201" s="2" t="s">
        <v>365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8">
        <v>0</v>
      </c>
      <c r="N201" s="66">
        <f aca="true" t="shared" si="29" ref="N201:N282">F201+H201+L201</f>
        <v>0</v>
      </c>
      <c r="O201" s="66">
        <f aca="true" t="shared" si="30" ref="O201:O282">G201+I201+M201</f>
        <v>0</v>
      </c>
      <c r="P201" s="217" t="s">
        <v>444</v>
      </c>
      <c r="Q201" s="217" t="s">
        <v>442</v>
      </c>
      <c r="R201" s="236" t="s">
        <v>445</v>
      </c>
      <c r="S201" s="236">
        <v>161.4</v>
      </c>
      <c r="T201" s="258">
        <v>343.26</v>
      </c>
      <c r="U201" s="196"/>
    </row>
    <row r="202" spans="2:21" ht="14.25" customHeight="1">
      <c r="B202" s="2" t="s">
        <v>37</v>
      </c>
      <c r="C202" s="2" t="s">
        <v>366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8">
        <v>0</v>
      </c>
      <c r="N202" s="66">
        <f t="shared" si="29"/>
        <v>0</v>
      </c>
      <c r="O202" s="66">
        <f t="shared" si="30"/>
        <v>0</v>
      </c>
      <c r="P202" s="218"/>
      <c r="Q202" s="218"/>
      <c r="R202" s="237"/>
      <c r="S202" s="237"/>
      <c r="T202" s="259"/>
      <c r="U202" s="196"/>
    </row>
    <row r="203" spans="2:21" ht="14.25" customHeight="1">
      <c r="B203" s="2" t="s">
        <v>39</v>
      </c>
      <c r="C203" s="2" t="s">
        <v>367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8">
        <v>0</v>
      </c>
      <c r="N203" s="66">
        <f t="shared" si="29"/>
        <v>0</v>
      </c>
      <c r="O203" s="66">
        <f t="shared" si="30"/>
        <v>0</v>
      </c>
      <c r="P203" s="218"/>
      <c r="Q203" s="218"/>
      <c r="R203" s="237"/>
      <c r="S203" s="237"/>
      <c r="T203" s="259"/>
      <c r="U203" s="196"/>
    </row>
    <row r="204" spans="2:21" ht="14.25" customHeight="1">
      <c r="B204" s="2" t="s">
        <v>220</v>
      </c>
      <c r="C204" s="2" t="s">
        <v>368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6">
        <f t="shared" si="29"/>
        <v>0</v>
      </c>
      <c r="O204" s="66">
        <f t="shared" si="30"/>
        <v>0</v>
      </c>
      <c r="P204" s="218"/>
      <c r="Q204" s="218"/>
      <c r="R204" s="237"/>
      <c r="S204" s="237"/>
      <c r="T204" s="259"/>
      <c r="U204" s="196"/>
    </row>
    <row r="205" spans="2:21" ht="28.5" customHeight="1">
      <c r="B205" s="118" t="s">
        <v>120</v>
      </c>
      <c r="C205" s="118" t="s">
        <v>440</v>
      </c>
      <c r="D205" s="119">
        <v>0</v>
      </c>
      <c r="E205" s="119">
        <v>0</v>
      </c>
      <c r="F205" s="119">
        <v>0</v>
      </c>
      <c r="G205" s="119">
        <v>0</v>
      </c>
      <c r="H205" s="119">
        <v>0</v>
      </c>
      <c r="I205" s="119">
        <v>0</v>
      </c>
      <c r="J205" s="3">
        <v>0</v>
      </c>
      <c r="K205" s="3">
        <v>0</v>
      </c>
      <c r="L205" s="119">
        <v>0</v>
      </c>
      <c r="M205" s="119">
        <v>0</v>
      </c>
      <c r="N205" s="116">
        <f t="shared" si="29"/>
        <v>0</v>
      </c>
      <c r="O205" s="116">
        <f t="shared" si="30"/>
        <v>0</v>
      </c>
      <c r="P205" s="53" t="s">
        <v>446</v>
      </c>
      <c r="Q205" s="53" t="s">
        <v>291</v>
      </c>
      <c r="R205" s="54" t="s">
        <v>447</v>
      </c>
      <c r="S205" s="54">
        <v>35</v>
      </c>
      <c r="T205" s="188">
        <v>38</v>
      </c>
      <c r="U205" s="190"/>
    </row>
    <row r="206" spans="2:21" ht="39" customHeight="1">
      <c r="B206" s="297" t="s">
        <v>11</v>
      </c>
      <c r="C206" s="297" t="s">
        <v>369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1">
        <v>0</v>
      </c>
      <c r="M206" s="291">
        <v>0</v>
      </c>
      <c r="N206" s="291">
        <f t="shared" si="29"/>
        <v>0</v>
      </c>
      <c r="O206" s="291">
        <f t="shared" si="30"/>
        <v>0</v>
      </c>
      <c r="P206" s="117" t="s">
        <v>448</v>
      </c>
      <c r="Q206" s="53" t="s">
        <v>291</v>
      </c>
      <c r="R206" s="54" t="s">
        <v>449</v>
      </c>
      <c r="S206" s="54">
        <v>5</v>
      </c>
      <c r="T206" s="188">
        <v>7</v>
      </c>
      <c r="U206" s="190"/>
    </row>
    <row r="207" spans="2:21" ht="37.5" customHeight="1">
      <c r="B207" s="298"/>
      <c r="C207" s="298"/>
      <c r="D207" s="292"/>
      <c r="E207" s="292"/>
      <c r="F207" s="292"/>
      <c r="G207" s="292"/>
      <c r="H207" s="292"/>
      <c r="I207" s="292"/>
      <c r="J207" s="292">
        <v>0</v>
      </c>
      <c r="K207" s="292">
        <v>0</v>
      </c>
      <c r="L207" s="292"/>
      <c r="M207" s="292"/>
      <c r="N207" s="292"/>
      <c r="O207" s="292"/>
      <c r="P207" s="117" t="s">
        <v>450</v>
      </c>
      <c r="Q207" s="53" t="s">
        <v>130</v>
      </c>
      <c r="R207" s="54" t="s">
        <v>451</v>
      </c>
      <c r="S207" s="54">
        <v>12.1</v>
      </c>
      <c r="T207" s="188">
        <v>6</v>
      </c>
      <c r="U207" s="190"/>
    </row>
    <row r="208" spans="2:21" ht="58.5" customHeight="1">
      <c r="B208" s="298"/>
      <c r="C208" s="298"/>
      <c r="D208" s="292"/>
      <c r="E208" s="292"/>
      <c r="F208" s="292"/>
      <c r="G208" s="292"/>
      <c r="H208" s="292"/>
      <c r="I208" s="292"/>
      <c r="J208" s="292">
        <v>0</v>
      </c>
      <c r="K208" s="292">
        <v>0</v>
      </c>
      <c r="L208" s="292"/>
      <c r="M208" s="292"/>
      <c r="N208" s="292"/>
      <c r="O208" s="292"/>
      <c r="P208" s="117" t="s">
        <v>452</v>
      </c>
      <c r="Q208" s="53" t="s">
        <v>305</v>
      </c>
      <c r="R208" s="54" t="s">
        <v>453</v>
      </c>
      <c r="S208" s="54">
        <v>28174.9</v>
      </c>
      <c r="T208" s="188">
        <v>28837.7</v>
      </c>
      <c r="U208" s="190"/>
    </row>
    <row r="209" spans="2:21" ht="59.25" customHeight="1">
      <c r="B209" s="298"/>
      <c r="C209" s="298"/>
      <c r="D209" s="292"/>
      <c r="E209" s="292"/>
      <c r="F209" s="292"/>
      <c r="G209" s="292"/>
      <c r="H209" s="292"/>
      <c r="I209" s="292"/>
      <c r="J209" s="292">
        <v>0</v>
      </c>
      <c r="K209" s="292">
        <v>0</v>
      </c>
      <c r="L209" s="292"/>
      <c r="M209" s="292"/>
      <c r="N209" s="292"/>
      <c r="O209" s="292"/>
      <c r="P209" s="117" t="s">
        <v>454</v>
      </c>
      <c r="Q209" s="53" t="s">
        <v>130</v>
      </c>
      <c r="R209" s="54" t="s">
        <v>131</v>
      </c>
      <c r="S209" s="54">
        <v>100</v>
      </c>
      <c r="T209" s="188">
        <v>100</v>
      </c>
      <c r="U209" s="190"/>
    </row>
    <row r="210" spans="2:21" ht="50.25" customHeight="1">
      <c r="B210" s="298"/>
      <c r="C210" s="298"/>
      <c r="D210" s="292"/>
      <c r="E210" s="292"/>
      <c r="F210" s="292"/>
      <c r="G210" s="292"/>
      <c r="H210" s="292"/>
      <c r="I210" s="292"/>
      <c r="J210" s="292">
        <v>0</v>
      </c>
      <c r="K210" s="292">
        <v>0</v>
      </c>
      <c r="L210" s="292"/>
      <c r="M210" s="292"/>
      <c r="N210" s="292"/>
      <c r="O210" s="292"/>
      <c r="P210" s="117" t="s">
        <v>455</v>
      </c>
      <c r="Q210" s="53" t="s">
        <v>130</v>
      </c>
      <c r="R210" s="54" t="s">
        <v>456</v>
      </c>
      <c r="S210" s="54">
        <v>105</v>
      </c>
      <c r="T210" s="188">
        <v>100.26</v>
      </c>
      <c r="U210" s="190"/>
    </row>
    <row r="211" spans="2:21" ht="48" customHeight="1">
      <c r="B211" s="299"/>
      <c r="C211" s="299"/>
      <c r="D211" s="292"/>
      <c r="E211" s="292"/>
      <c r="F211" s="292"/>
      <c r="G211" s="292"/>
      <c r="H211" s="292"/>
      <c r="I211" s="292"/>
      <c r="J211" s="292">
        <v>0</v>
      </c>
      <c r="K211" s="292">
        <v>0</v>
      </c>
      <c r="L211" s="292"/>
      <c r="M211" s="292"/>
      <c r="N211" s="292"/>
      <c r="O211" s="292"/>
      <c r="P211" s="167" t="s">
        <v>457</v>
      </c>
      <c r="Q211" s="55" t="s">
        <v>442</v>
      </c>
      <c r="R211" s="71" t="s">
        <v>458</v>
      </c>
      <c r="S211" s="71">
        <v>218</v>
      </c>
      <c r="T211" s="187">
        <v>212.32</v>
      </c>
      <c r="U211" s="190"/>
    </row>
    <row r="212" spans="2:21" ht="21" customHeight="1">
      <c r="B212" s="295" t="s">
        <v>333</v>
      </c>
      <c r="C212" s="296"/>
      <c r="D212" s="171">
        <f>D200+D205</f>
        <v>0</v>
      </c>
      <c r="E212" s="171">
        <f aca="true" t="shared" si="31" ref="E212:O212">E200+E205</f>
        <v>0</v>
      </c>
      <c r="F212" s="171">
        <f t="shared" si="31"/>
        <v>0</v>
      </c>
      <c r="G212" s="171">
        <f t="shared" si="31"/>
        <v>0</v>
      </c>
      <c r="H212" s="171">
        <f t="shared" si="31"/>
        <v>0</v>
      </c>
      <c r="I212" s="171">
        <f t="shared" si="31"/>
        <v>0</v>
      </c>
      <c r="J212" s="172">
        <v>0</v>
      </c>
      <c r="K212" s="172">
        <v>0</v>
      </c>
      <c r="L212" s="171">
        <f t="shared" si="31"/>
        <v>0</v>
      </c>
      <c r="M212" s="171">
        <f t="shared" si="31"/>
        <v>0</v>
      </c>
      <c r="N212" s="171">
        <f t="shared" si="31"/>
        <v>0</v>
      </c>
      <c r="O212" s="171">
        <f t="shared" si="31"/>
        <v>0</v>
      </c>
      <c r="P212" s="90"/>
      <c r="Q212" s="90"/>
      <c r="R212" s="90"/>
      <c r="S212" s="90"/>
      <c r="T212" s="32"/>
      <c r="U212" s="190"/>
    </row>
    <row r="213" spans="2:21" ht="23.25" customHeight="1">
      <c r="B213" s="211" t="s">
        <v>1304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3"/>
      <c r="U213" s="191"/>
    </row>
    <row r="214" spans="2:20" ht="21.75" customHeight="1">
      <c r="B214" s="226" t="s">
        <v>459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4"/>
      <c r="P214" s="173"/>
      <c r="Q214" s="173"/>
      <c r="R214" s="173"/>
      <c r="S214" s="173"/>
      <c r="T214" s="174"/>
    </row>
    <row r="215" spans="2:20" ht="44.25" customHeight="1">
      <c r="B215" s="168" t="s">
        <v>118</v>
      </c>
      <c r="C215" s="168" t="s">
        <v>460</v>
      </c>
      <c r="D215" s="169">
        <v>0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04">
        <f>F215+H215+L215</f>
        <v>0</v>
      </c>
      <c r="O215" s="104">
        <f>G215+I215+M215</f>
        <v>0</v>
      </c>
      <c r="P215" s="170" t="s">
        <v>462</v>
      </c>
      <c r="Q215" s="170" t="s">
        <v>130</v>
      </c>
      <c r="R215" s="146" t="s">
        <v>463</v>
      </c>
      <c r="S215" s="146">
        <v>1.2</v>
      </c>
      <c r="T215" s="146">
        <v>0</v>
      </c>
    </row>
    <row r="216" spans="2:20" ht="30" customHeight="1">
      <c r="B216" s="2" t="s">
        <v>9</v>
      </c>
      <c r="C216" s="2" t="s">
        <v>370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8">
        <v>0</v>
      </c>
      <c r="N216" s="66">
        <f t="shared" si="29"/>
        <v>0</v>
      </c>
      <c r="O216" s="66">
        <f t="shared" si="30"/>
        <v>0</v>
      </c>
      <c r="P216" s="53" t="s">
        <v>464</v>
      </c>
      <c r="Q216" s="53" t="s">
        <v>130</v>
      </c>
      <c r="R216" s="54" t="s">
        <v>162</v>
      </c>
      <c r="S216" s="54">
        <v>20</v>
      </c>
      <c r="T216" s="54">
        <v>21</v>
      </c>
    </row>
    <row r="217" spans="2:20" ht="25.5" customHeight="1">
      <c r="B217" s="2" t="s">
        <v>37</v>
      </c>
      <c r="C217" s="2" t="s">
        <v>371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8">
        <v>0</v>
      </c>
      <c r="N217" s="66">
        <f t="shared" si="29"/>
        <v>0</v>
      </c>
      <c r="O217" s="66">
        <f t="shared" si="30"/>
        <v>0</v>
      </c>
      <c r="P217" s="53" t="s">
        <v>465</v>
      </c>
      <c r="Q217" s="53" t="s">
        <v>130</v>
      </c>
      <c r="R217" s="54" t="s">
        <v>466</v>
      </c>
      <c r="S217" s="54">
        <v>9</v>
      </c>
      <c r="T217" s="54">
        <v>7.9</v>
      </c>
    </row>
    <row r="218" spans="2:20" ht="39.75" customHeight="1">
      <c r="B218" s="2" t="s">
        <v>39</v>
      </c>
      <c r="C218" s="2" t="s">
        <v>372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8">
        <v>0</v>
      </c>
      <c r="N218" s="66">
        <f t="shared" si="29"/>
        <v>0</v>
      </c>
      <c r="O218" s="66">
        <f t="shared" si="30"/>
        <v>0</v>
      </c>
      <c r="P218" s="55" t="s">
        <v>467</v>
      </c>
      <c r="Q218" s="55" t="s">
        <v>130</v>
      </c>
      <c r="R218" s="71" t="s">
        <v>204</v>
      </c>
      <c r="S218" s="71">
        <v>25</v>
      </c>
      <c r="T218" s="71">
        <v>46</v>
      </c>
    </row>
    <row r="219" spans="2:21" ht="33.75" customHeight="1">
      <c r="B219" s="2" t="s">
        <v>220</v>
      </c>
      <c r="C219" s="2" t="s">
        <v>373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6">
        <f t="shared" si="29"/>
        <v>0</v>
      </c>
      <c r="O219" s="66">
        <f t="shared" si="30"/>
        <v>0</v>
      </c>
      <c r="P219" s="217" t="s">
        <v>468</v>
      </c>
      <c r="Q219" s="217" t="s">
        <v>469</v>
      </c>
      <c r="R219" s="236" t="s">
        <v>470</v>
      </c>
      <c r="S219" s="236">
        <v>4.2</v>
      </c>
      <c r="T219" s="236">
        <v>3.6</v>
      </c>
      <c r="U219" s="195"/>
    </row>
    <row r="220" spans="2:21" ht="37.5" customHeight="1">
      <c r="B220" s="2" t="s">
        <v>222</v>
      </c>
      <c r="C220" s="2" t="s">
        <v>374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6">
        <f t="shared" si="29"/>
        <v>0</v>
      </c>
      <c r="O220" s="66">
        <f t="shared" si="30"/>
        <v>0</v>
      </c>
      <c r="P220" s="218"/>
      <c r="Q220" s="218"/>
      <c r="R220" s="237"/>
      <c r="S220" s="237"/>
      <c r="T220" s="237"/>
      <c r="U220" s="195"/>
    </row>
    <row r="221" spans="2:21" ht="63" customHeight="1">
      <c r="B221" s="2" t="s">
        <v>224</v>
      </c>
      <c r="C221" s="2" t="s">
        <v>375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6">
        <f t="shared" si="29"/>
        <v>0</v>
      </c>
      <c r="O221" s="66">
        <f t="shared" si="30"/>
        <v>0</v>
      </c>
      <c r="P221" s="218"/>
      <c r="Q221" s="218"/>
      <c r="R221" s="237"/>
      <c r="S221" s="237"/>
      <c r="T221" s="237"/>
      <c r="U221" s="195"/>
    </row>
    <row r="222" spans="2:21" ht="30.75" customHeight="1">
      <c r="B222" s="118" t="s">
        <v>120</v>
      </c>
      <c r="C222" s="118" t="s">
        <v>461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9">
        <v>0</v>
      </c>
      <c r="K222" s="19">
        <v>0</v>
      </c>
      <c r="L222" s="119">
        <v>0</v>
      </c>
      <c r="M222" s="119">
        <v>0</v>
      </c>
      <c r="N222" s="116">
        <f t="shared" si="29"/>
        <v>0</v>
      </c>
      <c r="O222" s="116">
        <f t="shared" si="30"/>
        <v>0</v>
      </c>
      <c r="P222" s="217" t="s">
        <v>471</v>
      </c>
      <c r="Q222" s="217" t="s">
        <v>472</v>
      </c>
      <c r="R222" s="236" t="s">
        <v>204</v>
      </c>
      <c r="S222" s="236">
        <v>5</v>
      </c>
      <c r="T222" s="236">
        <v>5</v>
      </c>
      <c r="U222" s="195"/>
    </row>
    <row r="223" spans="2:21" ht="14.25" customHeight="1">
      <c r="B223" s="2" t="s">
        <v>11</v>
      </c>
      <c r="C223" s="2" t="s">
        <v>370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6">
        <f t="shared" si="29"/>
        <v>0</v>
      </c>
      <c r="O223" s="66">
        <f t="shared" si="30"/>
        <v>0</v>
      </c>
      <c r="P223" s="218"/>
      <c r="Q223" s="218"/>
      <c r="R223" s="237"/>
      <c r="S223" s="237"/>
      <c r="T223" s="237"/>
      <c r="U223" s="195"/>
    </row>
    <row r="224" spans="2:21" ht="14.25" customHeight="1">
      <c r="B224" s="2" t="s">
        <v>13</v>
      </c>
      <c r="C224" s="2" t="s">
        <v>371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6">
        <f t="shared" si="29"/>
        <v>0</v>
      </c>
      <c r="O224" s="66">
        <f t="shared" si="30"/>
        <v>0</v>
      </c>
      <c r="P224" s="218"/>
      <c r="Q224" s="218"/>
      <c r="R224" s="237"/>
      <c r="S224" s="237"/>
      <c r="T224" s="237"/>
      <c r="U224" s="195"/>
    </row>
    <row r="225" spans="2:21" ht="14.25" customHeight="1">
      <c r="B225" s="2" t="s">
        <v>15</v>
      </c>
      <c r="C225" s="2" t="s">
        <v>372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6">
        <f t="shared" si="29"/>
        <v>0</v>
      </c>
      <c r="O225" s="66">
        <f t="shared" si="30"/>
        <v>0</v>
      </c>
      <c r="P225" s="218"/>
      <c r="Q225" s="218"/>
      <c r="R225" s="237"/>
      <c r="S225" s="237"/>
      <c r="T225" s="237"/>
      <c r="U225" s="195"/>
    </row>
    <row r="226" spans="2:21" ht="14.25" customHeight="1">
      <c r="B226" s="2" t="s">
        <v>18</v>
      </c>
      <c r="C226" s="2" t="s">
        <v>373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6">
        <f t="shared" si="29"/>
        <v>0</v>
      </c>
      <c r="O226" s="66">
        <f t="shared" si="30"/>
        <v>0</v>
      </c>
      <c r="P226" s="218"/>
      <c r="Q226" s="218"/>
      <c r="R226" s="237"/>
      <c r="S226" s="237"/>
      <c r="T226" s="237"/>
      <c r="U226" s="195"/>
    </row>
    <row r="227" spans="2:21" ht="14.25" customHeight="1">
      <c r="B227" s="2" t="s">
        <v>20</v>
      </c>
      <c r="C227" s="2" t="s">
        <v>374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6">
        <f t="shared" si="29"/>
        <v>0</v>
      </c>
      <c r="O227" s="66">
        <f t="shared" si="30"/>
        <v>0</v>
      </c>
      <c r="P227" s="218"/>
      <c r="Q227" s="218"/>
      <c r="R227" s="237"/>
      <c r="S227" s="237"/>
      <c r="T227" s="237"/>
      <c r="U227" s="195"/>
    </row>
    <row r="228" spans="2:21" ht="14.25" customHeight="1">
      <c r="B228" s="2" t="s">
        <v>22</v>
      </c>
      <c r="C228" s="2" t="s">
        <v>375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6">
        <f t="shared" si="29"/>
        <v>0</v>
      </c>
      <c r="O228" s="66">
        <f t="shared" si="30"/>
        <v>0</v>
      </c>
      <c r="P228" s="218"/>
      <c r="Q228" s="218"/>
      <c r="R228" s="237"/>
      <c r="S228" s="237"/>
      <c r="T228" s="237"/>
      <c r="U228" s="195"/>
    </row>
    <row r="229" spans="2:20" ht="24" customHeight="1">
      <c r="B229" s="232" t="s">
        <v>356</v>
      </c>
      <c r="C229" s="250"/>
      <c r="D229" s="89">
        <f>D215+D222</f>
        <v>0</v>
      </c>
      <c r="E229" s="89">
        <f aca="true" t="shared" si="32" ref="E229:O229">E215+E222</f>
        <v>0</v>
      </c>
      <c r="F229" s="89">
        <f t="shared" si="32"/>
        <v>0</v>
      </c>
      <c r="G229" s="89">
        <f t="shared" si="32"/>
        <v>0</v>
      </c>
      <c r="H229" s="89">
        <f t="shared" si="32"/>
        <v>0</v>
      </c>
      <c r="I229" s="89">
        <f t="shared" si="32"/>
        <v>0</v>
      </c>
      <c r="J229" s="166">
        <v>0</v>
      </c>
      <c r="K229" s="166">
        <v>0</v>
      </c>
      <c r="L229" s="89">
        <f t="shared" si="32"/>
        <v>0</v>
      </c>
      <c r="M229" s="89">
        <f t="shared" si="32"/>
        <v>0</v>
      </c>
      <c r="N229" s="89">
        <f t="shared" si="32"/>
        <v>0</v>
      </c>
      <c r="O229" s="93">
        <f t="shared" si="32"/>
        <v>0</v>
      </c>
      <c r="P229" s="14"/>
      <c r="Q229" s="14"/>
      <c r="R229" s="14"/>
      <c r="S229" s="14"/>
      <c r="T229" s="14"/>
    </row>
    <row r="230" spans="2:20" ht="24" customHeight="1">
      <c r="B230" s="197" t="s">
        <v>1305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9"/>
    </row>
    <row r="231" spans="2:20" ht="24" customHeight="1">
      <c r="B231" s="275" t="s">
        <v>473</v>
      </c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7"/>
      <c r="P231" s="177"/>
      <c r="Q231" s="152"/>
      <c r="R231" s="152"/>
      <c r="S231" s="152"/>
      <c r="T231" s="68"/>
    </row>
    <row r="232" spans="2:20" ht="38.25" customHeight="1">
      <c r="B232" s="118" t="s">
        <v>118</v>
      </c>
      <c r="C232" s="118" t="s">
        <v>474</v>
      </c>
      <c r="D232" s="119">
        <v>0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6">
        <f>F232+H232+L232</f>
        <v>0</v>
      </c>
      <c r="O232" s="116">
        <f>G232+I232+M232</f>
        <v>0</v>
      </c>
      <c r="P232" s="175" t="s">
        <v>476</v>
      </c>
      <c r="Q232" s="175" t="s">
        <v>291</v>
      </c>
      <c r="R232" s="176" t="s">
        <v>477</v>
      </c>
      <c r="S232" s="176">
        <v>5.6</v>
      </c>
      <c r="T232" s="176">
        <v>5.67</v>
      </c>
    </row>
    <row r="233" spans="2:20" ht="14.25" customHeight="1">
      <c r="B233" s="2" t="s">
        <v>9</v>
      </c>
      <c r="C233" s="2" t="s">
        <v>376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6">
        <f t="shared" si="29"/>
        <v>0</v>
      </c>
      <c r="O233" s="66">
        <f t="shared" si="30"/>
        <v>0</v>
      </c>
      <c r="P233" s="217" t="s">
        <v>478</v>
      </c>
      <c r="Q233" s="217" t="s">
        <v>469</v>
      </c>
      <c r="R233" s="236" t="s">
        <v>204</v>
      </c>
      <c r="S233" s="236" t="s">
        <v>204</v>
      </c>
      <c r="T233" s="236">
        <v>0</v>
      </c>
    </row>
    <row r="234" spans="2:20" ht="14.25" customHeight="1">
      <c r="B234" s="2" t="s">
        <v>37</v>
      </c>
      <c r="C234" s="2" t="s">
        <v>377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6">
        <f t="shared" si="29"/>
        <v>0</v>
      </c>
      <c r="O234" s="66">
        <f t="shared" si="30"/>
        <v>0</v>
      </c>
      <c r="P234" s="218"/>
      <c r="Q234" s="218"/>
      <c r="R234" s="237"/>
      <c r="S234" s="237"/>
      <c r="T234" s="237"/>
    </row>
    <row r="235" spans="2:20" ht="22.5" customHeight="1">
      <c r="B235" s="2" t="s">
        <v>39</v>
      </c>
      <c r="C235" s="2" t="s">
        <v>378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6">
        <f t="shared" si="29"/>
        <v>0</v>
      </c>
      <c r="O235" s="66">
        <f t="shared" si="30"/>
        <v>0</v>
      </c>
      <c r="P235" s="218"/>
      <c r="Q235" s="218"/>
      <c r="R235" s="237"/>
      <c r="S235" s="237"/>
      <c r="T235" s="237"/>
    </row>
    <row r="236" spans="2:20" ht="45.75" customHeight="1">
      <c r="B236" s="118" t="s">
        <v>120</v>
      </c>
      <c r="C236" s="118" t="s">
        <v>475</v>
      </c>
      <c r="D236" s="119">
        <v>0</v>
      </c>
      <c r="E236" s="119">
        <v>0</v>
      </c>
      <c r="F236" s="119">
        <v>0</v>
      </c>
      <c r="G236" s="119">
        <v>0</v>
      </c>
      <c r="H236" s="119">
        <v>110</v>
      </c>
      <c r="I236" s="119">
        <v>109.95</v>
      </c>
      <c r="J236" s="19">
        <v>0</v>
      </c>
      <c r="K236" s="19">
        <v>0</v>
      </c>
      <c r="L236" s="119">
        <v>0</v>
      </c>
      <c r="M236" s="119">
        <v>0</v>
      </c>
      <c r="N236" s="116">
        <f t="shared" si="29"/>
        <v>110</v>
      </c>
      <c r="O236" s="116">
        <f t="shared" si="30"/>
        <v>109.95</v>
      </c>
      <c r="P236" s="53" t="s">
        <v>479</v>
      </c>
      <c r="Q236" s="53" t="s">
        <v>130</v>
      </c>
      <c r="R236" s="54" t="s">
        <v>480</v>
      </c>
      <c r="S236" s="54">
        <v>31</v>
      </c>
      <c r="T236" s="54">
        <v>31.7</v>
      </c>
    </row>
    <row r="237" spans="2:20" ht="37.5" customHeight="1">
      <c r="B237" s="2" t="s">
        <v>11</v>
      </c>
      <c r="C237" s="2" t="s">
        <v>379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  <c r="N237" s="33">
        <f t="shared" si="29"/>
        <v>0</v>
      </c>
      <c r="O237" s="33">
        <f t="shared" si="30"/>
        <v>0</v>
      </c>
      <c r="P237" s="53" t="s">
        <v>481</v>
      </c>
      <c r="Q237" s="53" t="s">
        <v>469</v>
      </c>
      <c r="R237" s="54" t="s">
        <v>482</v>
      </c>
      <c r="S237" s="54">
        <v>36.3</v>
      </c>
      <c r="T237" s="54">
        <v>36.3</v>
      </c>
    </row>
    <row r="238" spans="2:20" ht="36.75" customHeight="1">
      <c r="B238" s="4" t="s">
        <v>241</v>
      </c>
      <c r="C238" s="2" t="s">
        <v>380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6">
        <f t="shared" si="29"/>
        <v>0</v>
      </c>
      <c r="O238" s="66">
        <f t="shared" si="30"/>
        <v>0</v>
      </c>
      <c r="P238" s="53" t="s">
        <v>483</v>
      </c>
      <c r="Q238" s="53" t="s">
        <v>291</v>
      </c>
      <c r="R238" s="54" t="s">
        <v>5</v>
      </c>
      <c r="S238" s="54">
        <v>1</v>
      </c>
      <c r="T238" s="54">
        <v>1</v>
      </c>
    </row>
    <row r="239" spans="2:20" ht="36" customHeight="1">
      <c r="B239" s="4" t="s">
        <v>243</v>
      </c>
      <c r="C239" s="2" t="s">
        <v>381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8">
        <v>0</v>
      </c>
      <c r="N239" s="66">
        <f t="shared" si="29"/>
        <v>0</v>
      </c>
      <c r="O239" s="66">
        <f t="shared" si="30"/>
        <v>0</v>
      </c>
      <c r="P239" s="53" t="s">
        <v>484</v>
      </c>
      <c r="Q239" s="53" t="s">
        <v>469</v>
      </c>
      <c r="R239" s="54" t="s">
        <v>485</v>
      </c>
      <c r="S239" s="54">
        <v>18620</v>
      </c>
      <c r="T239" s="54">
        <v>18722</v>
      </c>
    </row>
    <row r="240" spans="2:20" ht="38.25" customHeight="1">
      <c r="B240" s="2" t="s">
        <v>13</v>
      </c>
      <c r="C240" s="2" t="s">
        <v>382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3">
        <v>0</v>
      </c>
      <c r="K240" s="3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53" t="s">
        <v>486</v>
      </c>
      <c r="Q240" s="53" t="s">
        <v>291</v>
      </c>
      <c r="R240" s="54" t="s">
        <v>4</v>
      </c>
      <c r="S240" s="54">
        <v>1</v>
      </c>
      <c r="T240" s="54">
        <v>2</v>
      </c>
    </row>
    <row r="241" spans="2:20" ht="24.75" customHeight="1">
      <c r="B241" s="4" t="s">
        <v>383</v>
      </c>
      <c r="C241" s="2" t="s">
        <v>384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6">
        <f t="shared" si="29"/>
        <v>0</v>
      </c>
      <c r="O241" s="66">
        <f t="shared" si="30"/>
        <v>0</v>
      </c>
      <c r="P241" s="53" t="s">
        <v>487</v>
      </c>
      <c r="Q241" s="53" t="s">
        <v>291</v>
      </c>
      <c r="R241" s="54" t="s">
        <v>449</v>
      </c>
      <c r="S241" s="54">
        <v>3</v>
      </c>
      <c r="T241" s="54">
        <v>3</v>
      </c>
    </row>
    <row r="242" spans="2:20" ht="56.25" customHeight="1">
      <c r="B242" s="2" t="s">
        <v>15</v>
      </c>
      <c r="C242" s="2" t="s">
        <v>385</v>
      </c>
      <c r="D242" s="19">
        <v>0</v>
      </c>
      <c r="E242" s="19">
        <v>0</v>
      </c>
      <c r="F242" s="19">
        <v>0</v>
      </c>
      <c r="G242" s="19">
        <v>0</v>
      </c>
      <c r="H242" s="19">
        <v>110</v>
      </c>
      <c r="I242" s="19">
        <v>109.95</v>
      </c>
      <c r="J242" s="19">
        <v>0</v>
      </c>
      <c r="K242" s="19">
        <v>0</v>
      </c>
      <c r="L242" s="19">
        <v>0</v>
      </c>
      <c r="M242" s="20">
        <v>0</v>
      </c>
      <c r="N242" s="33">
        <f t="shared" si="29"/>
        <v>110</v>
      </c>
      <c r="O242" s="33">
        <f t="shared" si="30"/>
        <v>109.95</v>
      </c>
      <c r="P242" s="53" t="s">
        <v>488</v>
      </c>
      <c r="Q242" s="53" t="s">
        <v>469</v>
      </c>
      <c r="R242" s="54" t="s">
        <v>131</v>
      </c>
      <c r="S242" s="54">
        <v>100</v>
      </c>
      <c r="T242" s="54">
        <v>100</v>
      </c>
    </row>
    <row r="243" spans="2:20" ht="23.25" customHeight="1">
      <c r="B243" s="4" t="s">
        <v>386</v>
      </c>
      <c r="C243" s="2" t="s">
        <v>387</v>
      </c>
      <c r="D243" s="3">
        <v>0</v>
      </c>
      <c r="E243" s="3">
        <v>0</v>
      </c>
      <c r="F243" s="3">
        <v>0</v>
      </c>
      <c r="G243" s="3">
        <v>0</v>
      </c>
      <c r="H243" s="3">
        <v>110</v>
      </c>
      <c r="I243" s="3">
        <v>109.95</v>
      </c>
      <c r="J243" s="3">
        <v>0</v>
      </c>
      <c r="K243" s="3">
        <v>0</v>
      </c>
      <c r="L243" s="3">
        <v>0</v>
      </c>
      <c r="M243" s="8">
        <v>0</v>
      </c>
      <c r="N243" s="66">
        <f t="shared" si="29"/>
        <v>110</v>
      </c>
      <c r="O243" s="66">
        <f t="shared" si="30"/>
        <v>109.95</v>
      </c>
      <c r="P243" s="55" t="s">
        <v>489</v>
      </c>
      <c r="Q243" s="55" t="s">
        <v>469</v>
      </c>
      <c r="R243" s="71" t="s">
        <v>490</v>
      </c>
      <c r="S243" s="71">
        <v>105</v>
      </c>
      <c r="T243" s="71">
        <v>111.8</v>
      </c>
    </row>
    <row r="244" spans="2:20" ht="14.25" customHeight="1">
      <c r="B244" s="2" t="s">
        <v>18</v>
      </c>
      <c r="C244" s="2" t="s">
        <v>388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">
        <v>0</v>
      </c>
      <c r="K244" s="3">
        <v>0</v>
      </c>
      <c r="L244" s="19">
        <v>0</v>
      </c>
      <c r="M244" s="20">
        <v>0</v>
      </c>
      <c r="N244" s="33">
        <f t="shared" si="29"/>
        <v>0</v>
      </c>
      <c r="O244" s="33">
        <f t="shared" si="30"/>
        <v>0</v>
      </c>
      <c r="P244" s="217" t="s">
        <v>491</v>
      </c>
      <c r="Q244" s="217" t="s">
        <v>130</v>
      </c>
      <c r="R244" s="236" t="s">
        <v>492</v>
      </c>
      <c r="S244" s="236">
        <v>4.5</v>
      </c>
      <c r="T244" s="236">
        <v>10.9</v>
      </c>
    </row>
    <row r="245" spans="2:20" ht="14.25" customHeight="1">
      <c r="B245" s="4" t="s">
        <v>389</v>
      </c>
      <c r="C245" s="2" t="s">
        <v>390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8">
        <v>0</v>
      </c>
      <c r="N245" s="66">
        <f t="shared" si="29"/>
        <v>0</v>
      </c>
      <c r="O245" s="66">
        <f t="shared" si="30"/>
        <v>0</v>
      </c>
      <c r="P245" s="218"/>
      <c r="Q245" s="218"/>
      <c r="R245" s="237"/>
      <c r="S245" s="237"/>
      <c r="T245" s="237"/>
    </row>
    <row r="246" spans="2:20" ht="14.25" customHeight="1">
      <c r="B246" s="2" t="s">
        <v>20</v>
      </c>
      <c r="C246" s="2" t="s">
        <v>391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">
        <v>0</v>
      </c>
      <c r="K246" s="3">
        <v>0</v>
      </c>
      <c r="L246" s="19">
        <v>0</v>
      </c>
      <c r="M246" s="20">
        <v>0</v>
      </c>
      <c r="N246" s="33">
        <f t="shared" si="29"/>
        <v>0</v>
      </c>
      <c r="O246" s="33">
        <f t="shared" si="30"/>
        <v>0</v>
      </c>
      <c r="P246" s="218"/>
      <c r="Q246" s="218"/>
      <c r="R246" s="237"/>
      <c r="S246" s="237"/>
      <c r="T246" s="237"/>
    </row>
    <row r="247" spans="2:20" ht="14.25" customHeight="1">
      <c r="B247" s="4" t="s">
        <v>392</v>
      </c>
      <c r="C247" s="2" t="s">
        <v>393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8">
        <v>0</v>
      </c>
      <c r="N247" s="66">
        <f t="shared" si="29"/>
        <v>0</v>
      </c>
      <c r="O247" s="66">
        <f t="shared" si="30"/>
        <v>0</v>
      </c>
      <c r="P247" s="218"/>
      <c r="Q247" s="218"/>
      <c r="R247" s="237"/>
      <c r="S247" s="237"/>
      <c r="T247" s="237"/>
    </row>
    <row r="248" spans="2:20" ht="14.25" customHeight="1">
      <c r="B248" s="4" t="s">
        <v>394</v>
      </c>
      <c r="C248" s="2" t="s">
        <v>395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6">
        <f t="shared" si="29"/>
        <v>0</v>
      </c>
      <c r="O248" s="66">
        <f t="shared" si="30"/>
        <v>0</v>
      </c>
      <c r="P248" s="218"/>
      <c r="Q248" s="218"/>
      <c r="R248" s="237"/>
      <c r="S248" s="237"/>
      <c r="T248" s="237"/>
    </row>
    <row r="249" spans="2:20" ht="14.25" customHeight="1">
      <c r="B249" s="4" t="s">
        <v>396</v>
      </c>
      <c r="C249" s="2" t="s">
        <v>397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8">
        <v>0</v>
      </c>
      <c r="N249" s="66">
        <f t="shared" si="29"/>
        <v>0</v>
      </c>
      <c r="O249" s="66">
        <f t="shared" si="30"/>
        <v>0</v>
      </c>
      <c r="P249" s="218"/>
      <c r="Q249" s="218"/>
      <c r="R249" s="237"/>
      <c r="S249" s="237"/>
      <c r="T249" s="237"/>
    </row>
    <row r="250" spans="2:20" ht="14.25" customHeight="1">
      <c r="B250" s="2" t="s">
        <v>22</v>
      </c>
      <c r="C250" s="2" t="s">
        <v>398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">
        <v>0</v>
      </c>
      <c r="K250" s="3">
        <v>0</v>
      </c>
      <c r="L250" s="19">
        <v>0</v>
      </c>
      <c r="M250" s="20">
        <v>0</v>
      </c>
      <c r="N250" s="33">
        <f t="shared" si="29"/>
        <v>0</v>
      </c>
      <c r="O250" s="33">
        <f t="shared" si="30"/>
        <v>0</v>
      </c>
      <c r="P250" s="218"/>
      <c r="Q250" s="218"/>
      <c r="R250" s="237"/>
      <c r="S250" s="237"/>
      <c r="T250" s="237"/>
    </row>
    <row r="251" spans="2:20" ht="14.25" customHeight="1">
      <c r="B251" s="4" t="s">
        <v>399</v>
      </c>
      <c r="C251" s="2" t="s">
        <v>400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6">
        <f t="shared" si="29"/>
        <v>0</v>
      </c>
      <c r="O251" s="66">
        <f t="shared" si="30"/>
        <v>0</v>
      </c>
      <c r="P251" s="218"/>
      <c r="Q251" s="218"/>
      <c r="R251" s="237"/>
      <c r="S251" s="237"/>
      <c r="T251" s="237"/>
    </row>
    <row r="252" spans="2:20" ht="24" customHeight="1">
      <c r="B252" s="232" t="s">
        <v>289</v>
      </c>
      <c r="C252" s="279"/>
      <c r="D252" s="89">
        <f>D232+D236</f>
        <v>0</v>
      </c>
      <c r="E252" s="89">
        <f aca="true" t="shared" si="33" ref="E252:O252">E232+E236</f>
        <v>0</v>
      </c>
      <c r="F252" s="89">
        <f t="shared" si="33"/>
        <v>0</v>
      </c>
      <c r="G252" s="89">
        <f t="shared" si="33"/>
        <v>0</v>
      </c>
      <c r="H252" s="89">
        <f t="shared" si="33"/>
        <v>110</v>
      </c>
      <c r="I252" s="89">
        <f t="shared" si="33"/>
        <v>109.95</v>
      </c>
      <c r="J252" s="166">
        <v>0</v>
      </c>
      <c r="K252" s="166">
        <v>0</v>
      </c>
      <c r="L252" s="89">
        <f t="shared" si="33"/>
        <v>0</v>
      </c>
      <c r="M252" s="89">
        <f t="shared" si="33"/>
        <v>0</v>
      </c>
      <c r="N252" s="89">
        <f t="shared" si="33"/>
        <v>110</v>
      </c>
      <c r="O252" s="89">
        <f t="shared" si="33"/>
        <v>109.95</v>
      </c>
      <c r="T252" s="14"/>
    </row>
    <row r="253" spans="2:20" ht="24" customHeight="1">
      <c r="B253" s="197" t="s">
        <v>1306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9"/>
    </row>
    <row r="254" spans="2:20" ht="25.5" customHeight="1">
      <c r="B254" s="275" t="s">
        <v>493</v>
      </c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7"/>
      <c r="T254" s="159"/>
    </row>
    <row r="255" spans="2:20" ht="25.5" customHeight="1">
      <c r="B255" s="118" t="s">
        <v>118</v>
      </c>
      <c r="C255" s="118" t="s">
        <v>494</v>
      </c>
      <c r="D255" s="119">
        <v>0</v>
      </c>
      <c r="E255" s="119">
        <v>0</v>
      </c>
      <c r="F255" s="119">
        <v>300</v>
      </c>
      <c r="G255" s="119">
        <v>300</v>
      </c>
      <c r="H255" s="119">
        <v>10</v>
      </c>
      <c r="I255" s="119">
        <v>10</v>
      </c>
      <c r="J255" s="119">
        <v>0</v>
      </c>
      <c r="K255" s="119">
        <v>0</v>
      </c>
      <c r="L255" s="119">
        <v>77000</v>
      </c>
      <c r="M255" s="119">
        <v>77000</v>
      </c>
      <c r="N255" s="116">
        <f>F255+H255+L255</f>
        <v>77310</v>
      </c>
      <c r="O255" s="116">
        <f>G255+I255+M255</f>
        <v>77310</v>
      </c>
      <c r="P255" s="53" t="s">
        <v>496</v>
      </c>
      <c r="Q255" s="53" t="s">
        <v>497</v>
      </c>
      <c r="R255" s="54" t="s">
        <v>204</v>
      </c>
      <c r="S255" s="54">
        <v>0.2</v>
      </c>
      <c r="T255" s="146">
        <v>0.2</v>
      </c>
    </row>
    <row r="256" spans="2:20" ht="34.5" customHeight="1">
      <c r="B256" s="2" t="s">
        <v>9</v>
      </c>
      <c r="C256" s="2" t="s">
        <v>401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8">
        <v>0</v>
      </c>
      <c r="N256" s="33">
        <f t="shared" si="29"/>
        <v>0</v>
      </c>
      <c r="O256" s="33">
        <f t="shared" si="30"/>
        <v>0</v>
      </c>
      <c r="P256" s="53" t="s">
        <v>498</v>
      </c>
      <c r="Q256" s="53" t="s">
        <v>499</v>
      </c>
      <c r="R256" s="54" t="s">
        <v>500</v>
      </c>
      <c r="S256" s="54">
        <v>780</v>
      </c>
      <c r="T256" s="54">
        <v>809</v>
      </c>
    </row>
    <row r="257" spans="2:20" ht="34.5" customHeight="1">
      <c r="B257" s="2" t="s">
        <v>37</v>
      </c>
      <c r="C257" s="2" t="s">
        <v>402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8">
        <v>0</v>
      </c>
      <c r="N257" s="33">
        <f t="shared" si="29"/>
        <v>0</v>
      </c>
      <c r="O257" s="33">
        <f t="shared" si="30"/>
        <v>0</v>
      </c>
      <c r="P257" s="53" t="s">
        <v>501</v>
      </c>
      <c r="Q257" s="53" t="s">
        <v>502</v>
      </c>
      <c r="R257" s="54" t="s">
        <v>204</v>
      </c>
      <c r="S257" s="54">
        <v>2</v>
      </c>
      <c r="T257" s="54">
        <v>2</v>
      </c>
    </row>
    <row r="258" spans="2:20" ht="48" customHeight="1">
      <c r="B258" s="2" t="s">
        <v>39</v>
      </c>
      <c r="C258" s="2" t="s">
        <v>403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77000</v>
      </c>
      <c r="M258" s="20">
        <v>77000</v>
      </c>
      <c r="N258" s="33">
        <f t="shared" si="29"/>
        <v>77000</v>
      </c>
      <c r="O258" s="33">
        <f t="shared" si="30"/>
        <v>77000</v>
      </c>
      <c r="P258" s="53" t="s">
        <v>503</v>
      </c>
      <c r="Q258" s="53" t="s">
        <v>291</v>
      </c>
      <c r="R258" s="54" t="s">
        <v>204</v>
      </c>
      <c r="S258" s="54">
        <v>0</v>
      </c>
      <c r="T258" s="54">
        <v>0</v>
      </c>
    </row>
    <row r="259" spans="2:20" ht="23.25" customHeight="1">
      <c r="B259" s="4" t="s">
        <v>404</v>
      </c>
      <c r="C259" s="2" t="s">
        <v>405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53" t="s">
        <v>504</v>
      </c>
      <c r="Q259" s="53" t="s">
        <v>291</v>
      </c>
      <c r="R259" s="54" t="s">
        <v>204</v>
      </c>
      <c r="S259" s="54">
        <v>1</v>
      </c>
      <c r="T259" s="54">
        <v>0</v>
      </c>
    </row>
    <row r="260" spans="2:20" ht="34.5" customHeight="1">
      <c r="B260" s="4" t="s">
        <v>406</v>
      </c>
      <c r="C260" s="2" t="s">
        <v>407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53" t="s">
        <v>505</v>
      </c>
      <c r="Q260" s="53" t="s">
        <v>291</v>
      </c>
      <c r="R260" s="54" t="s">
        <v>204</v>
      </c>
      <c r="S260" s="54">
        <v>0</v>
      </c>
      <c r="T260" s="54">
        <v>0</v>
      </c>
    </row>
    <row r="261" spans="2:20" ht="22.5" customHeight="1">
      <c r="B261" s="4" t="s">
        <v>408</v>
      </c>
      <c r="C261" s="2" t="s">
        <v>409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77000</v>
      </c>
      <c r="M261" s="8">
        <v>77000</v>
      </c>
      <c r="N261" s="33">
        <f t="shared" si="29"/>
        <v>77000</v>
      </c>
      <c r="O261" s="33">
        <f t="shared" si="30"/>
        <v>77000</v>
      </c>
      <c r="P261" s="53" t="s">
        <v>506</v>
      </c>
      <c r="Q261" s="53" t="s">
        <v>507</v>
      </c>
      <c r="R261" s="54" t="s">
        <v>508</v>
      </c>
      <c r="S261" s="54">
        <v>7.2</v>
      </c>
      <c r="T261" s="54">
        <v>5.1</v>
      </c>
    </row>
    <row r="262" spans="2:20" ht="38.25" customHeight="1">
      <c r="B262" s="2" t="s">
        <v>220</v>
      </c>
      <c r="C262" s="2" t="s">
        <v>410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53" t="s">
        <v>509</v>
      </c>
      <c r="Q262" s="53" t="s">
        <v>510</v>
      </c>
      <c r="R262" s="54" t="s">
        <v>347</v>
      </c>
      <c r="S262" s="54">
        <v>30</v>
      </c>
      <c r="T262" s="54">
        <v>28</v>
      </c>
    </row>
    <row r="263" spans="2:20" ht="37.5" customHeight="1">
      <c r="B263" s="2" t="s">
        <v>222</v>
      </c>
      <c r="C263" s="2" t="s">
        <v>411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53" t="s">
        <v>511</v>
      </c>
      <c r="Q263" s="53" t="s">
        <v>291</v>
      </c>
      <c r="R263" s="54" t="s">
        <v>204</v>
      </c>
      <c r="S263" s="54">
        <v>0</v>
      </c>
      <c r="T263" s="54">
        <v>0</v>
      </c>
    </row>
    <row r="264" spans="2:20" ht="36" customHeight="1">
      <c r="B264" s="2" t="s">
        <v>224</v>
      </c>
      <c r="C264" s="2" t="s">
        <v>412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8">
        <v>0</v>
      </c>
      <c r="N264" s="33">
        <f t="shared" si="29"/>
        <v>0</v>
      </c>
      <c r="O264" s="33">
        <f t="shared" si="30"/>
        <v>0</v>
      </c>
      <c r="P264" s="53" t="s">
        <v>512</v>
      </c>
      <c r="Q264" s="53" t="s">
        <v>130</v>
      </c>
      <c r="R264" s="54" t="s">
        <v>204</v>
      </c>
      <c r="S264" s="54">
        <v>100</v>
      </c>
      <c r="T264" s="54">
        <v>97</v>
      </c>
    </row>
    <row r="265" spans="2:20" ht="64.5" customHeight="1">
      <c r="B265" s="2" t="s">
        <v>413</v>
      </c>
      <c r="C265" s="2" t="s">
        <v>414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53" t="s">
        <v>513</v>
      </c>
      <c r="Q265" s="53" t="s">
        <v>130</v>
      </c>
      <c r="R265" s="54" t="s">
        <v>204</v>
      </c>
      <c r="S265" s="54">
        <v>100</v>
      </c>
      <c r="T265" s="54">
        <v>100</v>
      </c>
    </row>
    <row r="266" spans="2:20" ht="73.5" customHeight="1">
      <c r="B266" s="2" t="s">
        <v>415</v>
      </c>
      <c r="C266" s="2" t="s">
        <v>416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53" t="s">
        <v>514</v>
      </c>
      <c r="Q266" s="53" t="s">
        <v>291</v>
      </c>
      <c r="R266" s="54" t="s">
        <v>204</v>
      </c>
      <c r="S266" s="54">
        <v>60</v>
      </c>
      <c r="T266" s="54">
        <v>30</v>
      </c>
    </row>
    <row r="267" spans="2:21" ht="56.25" customHeight="1">
      <c r="B267" s="2" t="s">
        <v>417</v>
      </c>
      <c r="C267" s="2" t="s">
        <v>418</v>
      </c>
      <c r="D267" s="3">
        <v>0</v>
      </c>
      <c r="E267" s="3">
        <v>0</v>
      </c>
      <c r="F267" s="3">
        <v>300</v>
      </c>
      <c r="G267" s="3">
        <v>300</v>
      </c>
      <c r="H267" s="3">
        <v>10</v>
      </c>
      <c r="I267" s="3">
        <v>10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310</v>
      </c>
      <c r="O267" s="33">
        <f t="shared" si="30"/>
        <v>310</v>
      </c>
      <c r="P267" s="55" t="s">
        <v>515</v>
      </c>
      <c r="Q267" s="55" t="s">
        <v>516</v>
      </c>
      <c r="R267" s="71" t="s">
        <v>204</v>
      </c>
      <c r="S267" s="71">
        <v>0</v>
      </c>
      <c r="T267" s="71">
        <v>0</v>
      </c>
      <c r="U267" s="382"/>
    </row>
    <row r="268" spans="2:21" ht="36.75" customHeight="1">
      <c r="B268" s="18" t="s">
        <v>120</v>
      </c>
      <c r="C268" s="18" t="s">
        <v>495</v>
      </c>
      <c r="D268" s="119">
        <v>0</v>
      </c>
      <c r="E268" s="119">
        <v>0</v>
      </c>
      <c r="F268" s="119">
        <v>0</v>
      </c>
      <c r="G268" s="119">
        <v>0</v>
      </c>
      <c r="H268" s="19">
        <v>301.63</v>
      </c>
      <c r="I268" s="19">
        <v>252.1</v>
      </c>
      <c r="J268" s="19">
        <v>0</v>
      </c>
      <c r="K268" s="19">
        <v>0</v>
      </c>
      <c r="L268" s="119">
        <v>0</v>
      </c>
      <c r="M268" s="119">
        <v>0</v>
      </c>
      <c r="N268" s="116">
        <f t="shared" si="29"/>
        <v>301.63</v>
      </c>
      <c r="O268" s="116">
        <f t="shared" si="30"/>
        <v>252.1</v>
      </c>
      <c r="P268" s="95" t="s">
        <v>204</v>
      </c>
      <c r="Q268" s="95" t="s">
        <v>204</v>
      </c>
      <c r="R268" s="95" t="s">
        <v>204</v>
      </c>
      <c r="S268" s="95" t="s">
        <v>204</v>
      </c>
      <c r="T268" s="95" t="s">
        <v>204</v>
      </c>
      <c r="U268" s="382"/>
    </row>
    <row r="269" spans="2:21" ht="36" customHeight="1">
      <c r="B269" s="2" t="s">
        <v>11</v>
      </c>
      <c r="C269" s="2" t="s">
        <v>419</v>
      </c>
      <c r="D269" s="3">
        <v>0</v>
      </c>
      <c r="E269" s="3">
        <v>0</v>
      </c>
      <c r="F269" s="3">
        <v>0</v>
      </c>
      <c r="G269" s="3">
        <v>0</v>
      </c>
      <c r="H269" s="3">
        <v>301.63</v>
      </c>
      <c r="I269" s="3">
        <v>252.1</v>
      </c>
      <c r="J269" s="3">
        <v>0</v>
      </c>
      <c r="K269" s="3">
        <v>0</v>
      </c>
      <c r="L269" s="3">
        <v>0</v>
      </c>
      <c r="M269" s="8">
        <v>0</v>
      </c>
      <c r="N269" s="66">
        <f t="shared" si="29"/>
        <v>301.63</v>
      </c>
      <c r="O269" s="66">
        <f t="shared" si="30"/>
        <v>252.1</v>
      </c>
      <c r="P269" s="95" t="s">
        <v>204</v>
      </c>
      <c r="Q269" s="95" t="s">
        <v>204</v>
      </c>
      <c r="R269" s="95" t="s">
        <v>204</v>
      </c>
      <c r="S269" s="95" t="s">
        <v>204</v>
      </c>
      <c r="T269" s="95" t="s">
        <v>204</v>
      </c>
      <c r="U269" s="382"/>
    </row>
    <row r="270" spans="2:21" ht="14.25" customHeight="1">
      <c r="B270" s="2" t="s">
        <v>13</v>
      </c>
      <c r="C270" s="2" t="s">
        <v>420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8">
        <v>0</v>
      </c>
      <c r="N270" s="66">
        <f t="shared" si="29"/>
        <v>0</v>
      </c>
      <c r="O270" s="66">
        <f t="shared" si="30"/>
        <v>0</v>
      </c>
      <c r="P270" s="95" t="s">
        <v>204</v>
      </c>
      <c r="Q270" s="95" t="s">
        <v>204</v>
      </c>
      <c r="R270" s="95" t="s">
        <v>204</v>
      </c>
      <c r="S270" s="95" t="s">
        <v>204</v>
      </c>
      <c r="T270" s="95" t="s">
        <v>204</v>
      </c>
      <c r="U270" s="382"/>
    </row>
    <row r="271" spans="2:21" ht="14.25" customHeight="1">
      <c r="B271" s="2" t="s">
        <v>15</v>
      </c>
      <c r="C271" s="2" t="s">
        <v>421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8">
        <v>0</v>
      </c>
      <c r="N271" s="66">
        <f t="shared" si="29"/>
        <v>0</v>
      </c>
      <c r="O271" s="66">
        <f t="shared" si="30"/>
        <v>0</v>
      </c>
      <c r="P271" s="95" t="s">
        <v>204</v>
      </c>
      <c r="Q271" s="95" t="s">
        <v>204</v>
      </c>
      <c r="R271" s="95" t="s">
        <v>204</v>
      </c>
      <c r="S271" s="95" t="s">
        <v>204</v>
      </c>
      <c r="T271" s="95" t="s">
        <v>204</v>
      </c>
      <c r="U271" s="382"/>
    </row>
    <row r="272" spans="2:20" ht="60.75" customHeight="1">
      <c r="B272" s="18" t="s">
        <v>123</v>
      </c>
      <c r="C272" s="18" t="s">
        <v>517</v>
      </c>
      <c r="D272" s="119">
        <v>0</v>
      </c>
      <c r="E272" s="119">
        <v>0</v>
      </c>
      <c r="F272" s="19">
        <v>4582.25</v>
      </c>
      <c r="G272" s="19">
        <v>4275.1</v>
      </c>
      <c r="H272" s="119">
        <v>3339.77</v>
      </c>
      <c r="I272" s="119">
        <v>3192</v>
      </c>
      <c r="J272" s="19">
        <v>0</v>
      </c>
      <c r="K272" s="19">
        <v>0</v>
      </c>
      <c r="L272" s="119">
        <v>0</v>
      </c>
      <c r="M272" s="119">
        <v>0</v>
      </c>
      <c r="N272" s="116">
        <f>F272+H272+L272</f>
        <v>7922.02</v>
      </c>
      <c r="O272" s="116">
        <f>G272+I272+M272</f>
        <v>7467.1</v>
      </c>
      <c r="P272" s="53" t="s">
        <v>518</v>
      </c>
      <c r="Q272" s="53" t="s">
        <v>130</v>
      </c>
      <c r="R272" s="54" t="s">
        <v>449</v>
      </c>
      <c r="S272" s="54">
        <v>4</v>
      </c>
      <c r="T272" s="54">
        <v>4</v>
      </c>
    </row>
    <row r="273" spans="2:20" ht="35.25" customHeight="1">
      <c r="B273" s="2" t="s">
        <v>26</v>
      </c>
      <c r="C273" s="2" t="s">
        <v>422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6">
        <f t="shared" si="29"/>
        <v>0</v>
      </c>
      <c r="O273" s="66">
        <f t="shared" si="30"/>
        <v>0</v>
      </c>
      <c r="P273" s="55" t="s">
        <v>519</v>
      </c>
      <c r="Q273" s="55" t="s">
        <v>130</v>
      </c>
      <c r="R273" s="71" t="s">
        <v>204</v>
      </c>
      <c r="S273" s="71">
        <v>100</v>
      </c>
      <c r="T273" s="71">
        <v>96</v>
      </c>
    </row>
    <row r="274" spans="2:21" ht="50.25" customHeight="1">
      <c r="B274" s="2" t="s">
        <v>28</v>
      </c>
      <c r="C274" s="2" t="s">
        <v>423</v>
      </c>
      <c r="D274" s="3">
        <v>0</v>
      </c>
      <c r="E274" s="3">
        <v>0</v>
      </c>
      <c r="F274" s="3">
        <v>0</v>
      </c>
      <c r="G274" s="3">
        <v>0</v>
      </c>
      <c r="H274" s="3">
        <v>288.17</v>
      </c>
      <c r="I274" s="3">
        <v>140.4</v>
      </c>
      <c r="J274" s="3">
        <v>0</v>
      </c>
      <c r="K274" s="3">
        <v>0</v>
      </c>
      <c r="L274" s="3">
        <v>0</v>
      </c>
      <c r="M274" s="8">
        <v>0</v>
      </c>
      <c r="N274" s="66">
        <f t="shared" si="29"/>
        <v>288.17</v>
      </c>
      <c r="O274" s="66">
        <f t="shared" si="30"/>
        <v>140.4</v>
      </c>
      <c r="P274" s="217" t="s">
        <v>520</v>
      </c>
      <c r="Q274" s="217" t="s">
        <v>469</v>
      </c>
      <c r="R274" s="236" t="s">
        <v>521</v>
      </c>
      <c r="S274" s="236">
        <v>25</v>
      </c>
      <c r="T274" s="236">
        <v>35</v>
      </c>
      <c r="U274" s="195"/>
    </row>
    <row r="275" spans="2:21" ht="14.25" customHeight="1">
      <c r="B275" s="2" t="s">
        <v>93</v>
      </c>
      <c r="C275" s="2" t="s">
        <v>424</v>
      </c>
      <c r="D275" s="3">
        <v>0</v>
      </c>
      <c r="E275" s="3">
        <v>0</v>
      </c>
      <c r="F275" s="3">
        <v>0</v>
      </c>
      <c r="G275" s="3">
        <v>0</v>
      </c>
      <c r="H275" s="3">
        <v>2267.36</v>
      </c>
      <c r="I275" s="3">
        <v>2267.36</v>
      </c>
      <c r="J275" s="3">
        <v>0</v>
      </c>
      <c r="K275" s="3">
        <v>0</v>
      </c>
      <c r="L275" s="3">
        <v>0</v>
      </c>
      <c r="M275" s="8">
        <v>0</v>
      </c>
      <c r="N275" s="66">
        <f t="shared" si="29"/>
        <v>2267.36</v>
      </c>
      <c r="O275" s="66">
        <f t="shared" si="30"/>
        <v>2267.36</v>
      </c>
      <c r="P275" s="218"/>
      <c r="Q275" s="218"/>
      <c r="R275" s="237"/>
      <c r="S275" s="237"/>
      <c r="T275" s="237"/>
      <c r="U275" s="195"/>
    </row>
    <row r="276" spans="2:21" ht="14.25" customHeight="1">
      <c r="B276" s="2" t="s">
        <v>95</v>
      </c>
      <c r="C276" s="2" t="s">
        <v>425</v>
      </c>
      <c r="D276" s="3">
        <v>0</v>
      </c>
      <c r="E276" s="3">
        <v>0</v>
      </c>
      <c r="F276" s="3">
        <v>0</v>
      </c>
      <c r="G276" s="3">
        <v>0</v>
      </c>
      <c r="H276" s="3">
        <v>100</v>
      </c>
      <c r="I276" s="3">
        <v>100</v>
      </c>
      <c r="J276" s="3">
        <v>0</v>
      </c>
      <c r="K276" s="3">
        <v>0</v>
      </c>
      <c r="L276" s="3">
        <v>0</v>
      </c>
      <c r="M276" s="8">
        <v>0</v>
      </c>
      <c r="N276" s="66">
        <f t="shared" si="29"/>
        <v>100</v>
      </c>
      <c r="O276" s="66">
        <f t="shared" si="30"/>
        <v>100</v>
      </c>
      <c r="P276" s="218"/>
      <c r="Q276" s="218"/>
      <c r="R276" s="237"/>
      <c r="S276" s="237"/>
      <c r="T276" s="237"/>
      <c r="U276" s="195"/>
    </row>
    <row r="277" spans="2:21" ht="22.5" customHeight="1">
      <c r="B277" s="2" t="s">
        <v>97</v>
      </c>
      <c r="C277" s="2" t="s">
        <v>426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8">
        <v>0</v>
      </c>
      <c r="N277" s="66">
        <f t="shared" si="29"/>
        <v>0</v>
      </c>
      <c r="O277" s="66">
        <f t="shared" si="30"/>
        <v>0</v>
      </c>
      <c r="P277" s="218"/>
      <c r="Q277" s="218"/>
      <c r="R277" s="237"/>
      <c r="S277" s="237"/>
      <c r="T277" s="237"/>
      <c r="U277" s="195"/>
    </row>
    <row r="278" spans="2:21" ht="14.25" customHeight="1">
      <c r="B278" s="2" t="s">
        <v>427</v>
      </c>
      <c r="C278" s="2" t="s">
        <v>428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8">
        <v>0</v>
      </c>
      <c r="N278" s="66">
        <f t="shared" si="29"/>
        <v>0</v>
      </c>
      <c r="O278" s="66">
        <f t="shared" si="30"/>
        <v>0</v>
      </c>
      <c r="P278" s="218"/>
      <c r="Q278" s="218"/>
      <c r="R278" s="237"/>
      <c r="S278" s="237"/>
      <c r="T278" s="237"/>
      <c r="U278" s="195"/>
    </row>
    <row r="279" spans="2:21" ht="14.25" customHeight="1">
      <c r="B279" s="2" t="s">
        <v>429</v>
      </c>
      <c r="C279" s="2" t="s">
        <v>430</v>
      </c>
      <c r="D279" s="3">
        <v>0</v>
      </c>
      <c r="E279" s="3">
        <v>0</v>
      </c>
      <c r="F279" s="3">
        <v>0</v>
      </c>
      <c r="G279" s="3">
        <v>0</v>
      </c>
      <c r="H279" s="3">
        <v>489.5</v>
      </c>
      <c r="I279" s="3">
        <v>489.5</v>
      </c>
      <c r="J279" s="3">
        <v>0</v>
      </c>
      <c r="K279" s="3">
        <v>0</v>
      </c>
      <c r="L279" s="3">
        <v>0</v>
      </c>
      <c r="M279" s="8">
        <v>0</v>
      </c>
      <c r="N279" s="66">
        <f t="shared" si="29"/>
        <v>489.5</v>
      </c>
      <c r="O279" s="66">
        <f t="shared" si="30"/>
        <v>489.5</v>
      </c>
      <c r="P279" s="218"/>
      <c r="Q279" s="218"/>
      <c r="R279" s="237"/>
      <c r="S279" s="237"/>
      <c r="T279" s="237"/>
      <c r="U279" s="195"/>
    </row>
    <row r="280" spans="2:21" ht="14.25" customHeight="1">
      <c r="B280" s="2" t="s">
        <v>431</v>
      </c>
      <c r="C280" s="2" t="s">
        <v>432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6">
        <f t="shared" si="29"/>
        <v>0</v>
      </c>
      <c r="O280" s="66">
        <f t="shared" si="30"/>
        <v>0</v>
      </c>
      <c r="P280" s="218"/>
      <c r="Q280" s="218"/>
      <c r="R280" s="237"/>
      <c r="S280" s="237"/>
      <c r="T280" s="237"/>
      <c r="U280" s="195"/>
    </row>
    <row r="281" spans="2:21" ht="24.75" customHeight="1">
      <c r="B281" s="2" t="s">
        <v>433</v>
      </c>
      <c r="C281" s="2" t="s">
        <v>434</v>
      </c>
      <c r="D281" s="3">
        <v>0</v>
      </c>
      <c r="E281" s="3">
        <v>0</v>
      </c>
      <c r="F281" s="3">
        <v>0</v>
      </c>
      <c r="G281" s="3">
        <v>0</v>
      </c>
      <c r="H281" s="3">
        <v>194.74</v>
      </c>
      <c r="I281" s="3">
        <v>194.74</v>
      </c>
      <c r="J281" s="3">
        <v>0</v>
      </c>
      <c r="K281" s="3">
        <v>0</v>
      </c>
      <c r="L281" s="3">
        <v>0</v>
      </c>
      <c r="M281" s="8">
        <v>0</v>
      </c>
      <c r="N281" s="66">
        <f t="shared" si="29"/>
        <v>194.74</v>
      </c>
      <c r="O281" s="66">
        <f t="shared" si="30"/>
        <v>194.74</v>
      </c>
      <c r="P281" s="218"/>
      <c r="Q281" s="218"/>
      <c r="R281" s="237"/>
      <c r="S281" s="237"/>
      <c r="T281" s="237"/>
      <c r="U281" s="195"/>
    </row>
    <row r="282" spans="2:21" ht="14.25" customHeight="1">
      <c r="B282" s="2" t="s">
        <v>435</v>
      </c>
      <c r="C282" s="2" t="s">
        <v>436</v>
      </c>
      <c r="D282" s="3">
        <v>0</v>
      </c>
      <c r="E282" s="3">
        <v>0</v>
      </c>
      <c r="F282" s="3">
        <v>4582.25</v>
      </c>
      <c r="G282" s="3">
        <v>4275.1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8">
        <v>0</v>
      </c>
      <c r="N282" s="66">
        <f t="shared" si="29"/>
        <v>4582.25</v>
      </c>
      <c r="O282" s="66">
        <f t="shared" si="30"/>
        <v>4275.1</v>
      </c>
      <c r="P282" s="218"/>
      <c r="Q282" s="218"/>
      <c r="R282" s="237"/>
      <c r="S282" s="237"/>
      <c r="T282" s="237"/>
      <c r="U282" s="195"/>
    </row>
    <row r="283" spans="2:20" ht="21.75" customHeight="1">
      <c r="B283" s="286" t="s">
        <v>300</v>
      </c>
      <c r="C283" s="287"/>
      <c r="D283" s="87">
        <f>D255+D268+D272</f>
        <v>0</v>
      </c>
      <c r="E283" s="87">
        <f aca="true" t="shared" si="34" ref="E283:O283">E255+E268+E272</f>
        <v>0</v>
      </c>
      <c r="F283" s="87">
        <f t="shared" si="34"/>
        <v>4882.25</v>
      </c>
      <c r="G283" s="87">
        <f t="shared" si="34"/>
        <v>4575.1</v>
      </c>
      <c r="H283" s="87">
        <f t="shared" si="34"/>
        <v>3651.4</v>
      </c>
      <c r="I283" s="87">
        <f t="shared" si="34"/>
        <v>3454.1</v>
      </c>
      <c r="J283" s="140">
        <v>0</v>
      </c>
      <c r="K283" s="140">
        <v>0</v>
      </c>
      <c r="L283" s="87">
        <f t="shared" si="34"/>
        <v>77000</v>
      </c>
      <c r="M283" s="87">
        <f t="shared" si="34"/>
        <v>77000</v>
      </c>
      <c r="N283" s="87">
        <f t="shared" si="34"/>
        <v>85533.65000000001</v>
      </c>
      <c r="O283" s="91">
        <f t="shared" si="34"/>
        <v>85029.20000000001</v>
      </c>
      <c r="P283" s="9"/>
      <c r="Q283" s="9"/>
      <c r="R283" s="9"/>
      <c r="S283" s="9"/>
      <c r="T283" s="9"/>
    </row>
    <row r="284" spans="2:20" ht="27" customHeight="1">
      <c r="B284" s="286" t="s">
        <v>105</v>
      </c>
      <c r="C284" s="288"/>
      <c r="D284" s="87">
        <f>D212+D229+D252+D283</f>
        <v>0</v>
      </c>
      <c r="E284" s="87">
        <f aca="true" t="shared" si="35" ref="E284:O284">E212+E229+E252+E283</f>
        <v>0</v>
      </c>
      <c r="F284" s="87">
        <f t="shared" si="35"/>
        <v>4882.25</v>
      </c>
      <c r="G284" s="87">
        <f t="shared" si="35"/>
        <v>4575.1</v>
      </c>
      <c r="H284" s="87">
        <f t="shared" si="35"/>
        <v>3761.4</v>
      </c>
      <c r="I284" s="87">
        <f t="shared" si="35"/>
        <v>3564.0499999999997</v>
      </c>
      <c r="J284" s="140">
        <v>0</v>
      </c>
      <c r="K284" s="140">
        <v>0</v>
      </c>
      <c r="L284" s="87">
        <f t="shared" si="35"/>
        <v>77000</v>
      </c>
      <c r="M284" s="87">
        <f t="shared" si="35"/>
        <v>77000</v>
      </c>
      <c r="N284" s="87">
        <f t="shared" si="35"/>
        <v>85643.65000000001</v>
      </c>
      <c r="O284" s="91">
        <f t="shared" si="35"/>
        <v>85139.15000000001</v>
      </c>
      <c r="P284" s="9"/>
      <c r="Q284" s="9"/>
      <c r="R284" s="9"/>
      <c r="S284" s="9"/>
      <c r="T284" s="9"/>
    </row>
    <row r="285" spans="2:20" ht="35.25" customHeight="1">
      <c r="B285" s="289" t="s">
        <v>1307</v>
      </c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</row>
    <row r="286" spans="2:20" ht="43.5" customHeight="1">
      <c r="B286" s="246" t="s">
        <v>0</v>
      </c>
      <c r="C286" s="246" t="s">
        <v>1</v>
      </c>
      <c r="D286" s="197" t="s">
        <v>272</v>
      </c>
      <c r="E286" s="247"/>
      <c r="F286" s="248" t="s">
        <v>106</v>
      </c>
      <c r="G286" s="249"/>
      <c r="H286" s="200" t="s">
        <v>109</v>
      </c>
      <c r="I286" s="201"/>
      <c r="J286" s="372" t="s">
        <v>900</v>
      </c>
      <c r="K286" s="373"/>
      <c r="L286" s="200" t="s">
        <v>110</v>
      </c>
      <c r="M286" s="201"/>
      <c r="N286" s="200" t="s">
        <v>154</v>
      </c>
      <c r="O286" s="201"/>
      <c r="P286" s="202" t="s">
        <v>111</v>
      </c>
      <c r="Q286" s="202" t="s">
        <v>112</v>
      </c>
      <c r="R286" s="202" t="s">
        <v>113</v>
      </c>
      <c r="S286" s="202" t="s">
        <v>114</v>
      </c>
      <c r="T286" s="202" t="s">
        <v>115</v>
      </c>
    </row>
    <row r="287" spans="2:20" ht="60.75" customHeight="1">
      <c r="B287" s="224"/>
      <c r="C287" s="225"/>
      <c r="D287" s="6" t="s">
        <v>2</v>
      </c>
      <c r="E287" s="6" t="s">
        <v>3</v>
      </c>
      <c r="F287" s="5" t="s">
        <v>2</v>
      </c>
      <c r="G287" s="7" t="s">
        <v>3</v>
      </c>
      <c r="H287" s="6" t="s">
        <v>2</v>
      </c>
      <c r="I287" s="6" t="s">
        <v>3</v>
      </c>
      <c r="J287" s="6" t="s">
        <v>2</v>
      </c>
      <c r="K287" s="6" t="s">
        <v>3</v>
      </c>
      <c r="L287" s="6" t="s">
        <v>2</v>
      </c>
      <c r="M287" s="6" t="s">
        <v>3</v>
      </c>
      <c r="N287" s="6" t="s">
        <v>2</v>
      </c>
      <c r="O287" s="6" t="s">
        <v>3</v>
      </c>
      <c r="P287" s="202"/>
      <c r="Q287" s="202"/>
      <c r="R287" s="202"/>
      <c r="S287" s="202"/>
      <c r="T287" s="202"/>
    </row>
    <row r="288" spans="2:20" ht="14.25" customHeight="1">
      <c r="B288" s="13" t="s">
        <v>4</v>
      </c>
      <c r="C288" s="13" t="s">
        <v>5</v>
      </c>
      <c r="D288" s="13" t="s">
        <v>6</v>
      </c>
      <c r="E288" s="13" t="s">
        <v>449</v>
      </c>
      <c r="F288" s="13" t="s">
        <v>7</v>
      </c>
      <c r="G288" s="13" t="s">
        <v>8</v>
      </c>
      <c r="H288" s="13" t="s">
        <v>770</v>
      </c>
      <c r="I288" s="13" t="s">
        <v>771</v>
      </c>
      <c r="J288" s="13" t="s">
        <v>107</v>
      </c>
      <c r="K288" s="13" t="s">
        <v>772</v>
      </c>
      <c r="L288" s="13" t="s">
        <v>107</v>
      </c>
      <c r="M288" s="13" t="s">
        <v>772</v>
      </c>
      <c r="N288" s="13" t="s">
        <v>773</v>
      </c>
      <c r="O288" s="13" t="s">
        <v>108</v>
      </c>
      <c r="P288" s="13" t="s">
        <v>774</v>
      </c>
      <c r="Q288" s="13" t="s">
        <v>775</v>
      </c>
      <c r="R288" s="13" t="s">
        <v>620</v>
      </c>
      <c r="S288" s="13" t="s">
        <v>776</v>
      </c>
      <c r="T288" s="13" t="s">
        <v>777</v>
      </c>
    </row>
    <row r="289" spans="2:20" ht="26.25" customHeight="1">
      <c r="B289" s="215" t="s">
        <v>610</v>
      </c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</row>
    <row r="290" spans="2:20" ht="27.75" customHeight="1">
      <c r="B290" s="215" t="s">
        <v>611</v>
      </c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</row>
    <row r="291" spans="2:20" ht="53.25" customHeight="1">
      <c r="B291" s="18" t="s">
        <v>118</v>
      </c>
      <c r="C291" s="18" t="s">
        <v>612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16">
        <f>F291+H291+L291</f>
        <v>0</v>
      </c>
      <c r="O291" s="116">
        <f>G291+I291+M291</f>
        <v>0</v>
      </c>
      <c r="P291" s="53" t="s">
        <v>614</v>
      </c>
      <c r="Q291" s="53" t="s">
        <v>130</v>
      </c>
      <c r="R291" s="54" t="s">
        <v>615</v>
      </c>
      <c r="S291" s="54">
        <v>90</v>
      </c>
      <c r="T291" s="54">
        <v>90</v>
      </c>
    </row>
    <row r="292" spans="2:20" ht="41.25" customHeight="1">
      <c r="B292" s="2" t="s">
        <v>9</v>
      </c>
      <c r="C292" s="2" t="s">
        <v>522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8">
        <v>0</v>
      </c>
      <c r="N292" s="80">
        <f aca="true" t="shared" si="36" ref="N292:N391">F292+H292+L292</f>
        <v>0</v>
      </c>
      <c r="O292" s="80">
        <f aca="true" t="shared" si="37" ref="O292:O391">G292+I292+M292</f>
        <v>0</v>
      </c>
      <c r="P292" s="53" t="s">
        <v>616</v>
      </c>
      <c r="Q292" s="53" t="s">
        <v>130</v>
      </c>
      <c r="R292" s="54" t="s">
        <v>17</v>
      </c>
      <c r="S292" s="54">
        <v>90</v>
      </c>
      <c r="T292" s="54">
        <v>90</v>
      </c>
    </row>
    <row r="293" spans="2:20" ht="69" customHeight="1">
      <c r="B293" s="4" t="s">
        <v>230</v>
      </c>
      <c r="C293" s="2" t="s">
        <v>523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8">
        <v>0</v>
      </c>
      <c r="N293" s="80">
        <f t="shared" si="36"/>
        <v>0</v>
      </c>
      <c r="O293" s="80">
        <f t="shared" si="37"/>
        <v>0</v>
      </c>
      <c r="P293" s="53" t="s">
        <v>617</v>
      </c>
      <c r="Q293" s="53" t="s">
        <v>291</v>
      </c>
      <c r="R293" s="54" t="s">
        <v>204</v>
      </c>
      <c r="S293" s="54">
        <v>2</v>
      </c>
      <c r="T293" s="54">
        <v>2</v>
      </c>
    </row>
    <row r="294" spans="2:20" ht="63" customHeight="1">
      <c r="B294" s="4" t="s">
        <v>232</v>
      </c>
      <c r="C294" s="2" t="s">
        <v>524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8">
        <v>0</v>
      </c>
      <c r="N294" s="80">
        <f t="shared" si="36"/>
        <v>0</v>
      </c>
      <c r="O294" s="80">
        <f t="shared" si="37"/>
        <v>0</v>
      </c>
      <c r="P294" s="53" t="s">
        <v>618</v>
      </c>
      <c r="Q294" s="53" t="s">
        <v>619</v>
      </c>
      <c r="R294" s="54" t="s">
        <v>620</v>
      </c>
      <c r="S294" s="54">
        <v>13.5</v>
      </c>
      <c r="T294" s="54">
        <v>1.51</v>
      </c>
    </row>
    <row r="295" spans="2:20" ht="81.75" customHeight="1">
      <c r="B295" s="4" t="s">
        <v>234</v>
      </c>
      <c r="C295" s="2" t="s">
        <v>525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8">
        <v>0</v>
      </c>
      <c r="N295" s="80">
        <f t="shared" si="36"/>
        <v>0</v>
      </c>
      <c r="O295" s="80">
        <f t="shared" si="37"/>
        <v>0</v>
      </c>
      <c r="P295" s="53" t="s">
        <v>621</v>
      </c>
      <c r="Q295" s="53" t="s">
        <v>130</v>
      </c>
      <c r="R295" s="54" t="s">
        <v>204</v>
      </c>
      <c r="S295" s="54">
        <v>5</v>
      </c>
      <c r="T295" s="54">
        <v>8.37</v>
      </c>
    </row>
    <row r="296" spans="2:20" ht="47.25" customHeight="1">
      <c r="B296" s="4" t="s">
        <v>236</v>
      </c>
      <c r="C296" s="2" t="s">
        <v>526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80">
        <f t="shared" si="36"/>
        <v>0</v>
      </c>
      <c r="O296" s="80">
        <f t="shared" si="37"/>
        <v>0</v>
      </c>
      <c r="P296" s="53" t="s">
        <v>622</v>
      </c>
      <c r="Q296" s="53" t="s">
        <v>130</v>
      </c>
      <c r="R296" s="54" t="s">
        <v>131</v>
      </c>
      <c r="S296" s="54">
        <v>100</v>
      </c>
      <c r="T296" s="54">
        <v>100</v>
      </c>
    </row>
    <row r="297" spans="2:20" ht="33" customHeight="1">
      <c r="B297" s="280" t="s">
        <v>238</v>
      </c>
      <c r="C297" s="283" t="s">
        <v>527</v>
      </c>
      <c r="D297" s="238">
        <v>0</v>
      </c>
      <c r="E297" s="238">
        <v>0</v>
      </c>
      <c r="F297" s="238">
        <v>0</v>
      </c>
      <c r="G297" s="238">
        <v>0</v>
      </c>
      <c r="H297" s="238">
        <v>0</v>
      </c>
      <c r="I297" s="238">
        <v>0</v>
      </c>
      <c r="J297" s="238">
        <v>0</v>
      </c>
      <c r="K297" s="238">
        <v>0</v>
      </c>
      <c r="L297" s="238">
        <v>0</v>
      </c>
      <c r="M297" s="238">
        <v>0</v>
      </c>
      <c r="N297" s="238">
        <f t="shared" si="36"/>
        <v>0</v>
      </c>
      <c r="O297" s="238">
        <f t="shared" si="37"/>
        <v>0</v>
      </c>
      <c r="P297" s="53" t="s">
        <v>623</v>
      </c>
      <c r="Q297" s="53" t="s">
        <v>130</v>
      </c>
      <c r="R297" s="54" t="s">
        <v>204</v>
      </c>
      <c r="S297" s="54">
        <v>90</v>
      </c>
      <c r="T297" s="54">
        <v>90</v>
      </c>
    </row>
    <row r="298" spans="2:20" ht="26.25" customHeight="1">
      <c r="B298" s="281"/>
      <c r="C298" s="284"/>
      <c r="D298" s="239"/>
      <c r="E298" s="239"/>
      <c r="F298" s="239"/>
      <c r="G298" s="239"/>
      <c r="H298" s="239"/>
      <c r="I298" s="239"/>
      <c r="J298" s="239">
        <v>0</v>
      </c>
      <c r="K298" s="239">
        <v>0</v>
      </c>
      <c r="L298" s="239"/>
      <c r="M298" s="239"/>
      <c r="N298" s="239"/>
      <c r="O298" s="239"/>
      <c r="P298" s="53" t="s">
        <v>624</v>
      </c>
      <c r="Q298" s="53" t="s">
        <v>130</v>
      </c>
      <c r="R298" s="54" t="s">
        <v>204</v>
      </c>
      <c r="S298" s="54">
        <v>5</v>
      </c>
      <c r="T298" s="54">
        <v>0</v>
      </c>
    </row>
    <row r="299" spans="2:20" ht="37.5" customHeight="1">
      <c r="B299" s="282"/>
      <c r="C299" s="285"/>
      <c r="D299" s="240"/>
      <c r="E299" s="240"/>
      <c r="F299" s="240"/>
      <c r="G299" s="240"/>
      <c r="H299" s="240"/>
      <c r="I299" s="240"/>
      <c r="J299" s="240">
        <v>0</v>
      </c>
      <c r="K299" s="240">
        <v>0</v>
      </c>
      <c r="L299" s="240"/>
      <c r="M299" s="240"/>
      <c r="N299" s="240"/>
      <c r="O299" s="240"/>
      <c r="P299" s="53" t="s">
        <v>625</v>
      </c>
      <c r="Q299" s="53" t="s">
        <v>130</v>
      </c>
      <c r="R299" s="54" t="s">
        <v>204</v>
      </c>
      <c r="S299" s="54">
        <v>90</v>
      </c>
      <c r="T299" s="54">
        <v>90</v>
      </c>
    </row>
    <row r="300" spans="2:20" ht="72.75" customHeight="1">
      <c r="B300" s="30" t="s">
        <v>120</v>
      </c>
      <c r="C300" s="18" t="s">
        <v>613</v>
      </c>
      <c r="D300" s="19">
        <f>D301+D308+D309+D310</f>
        <v>0</v>
      </c>
      <c r="E300" s="19">
        <f aca="true" t="shared" si="38" ref="E300:M300">E301+E308+E309+E310</f>
        <v>0</v>
      </c>
      <c r="F300" s="19">
        <f t="shared" si="38"/>
        <v>334</v>
      </c>
      <c r="G300" s="19">
        <f t="shared" si="38"/>
        <v>300.62</v>
      </c>
      <c r="H300" s="19">
        <f t="shared" si="38"/>
        <v>8084</v>
      </c>
      <c r="I300" s="19">
        <f t="shared" si="38"/>
        <v>7988.5199999999995</v>
      </c>
      <c r="J300" s="19">
        <v>0</v>
      </c>
      <c r="K300" s="19">
        <v>0</v>
      </c>
      <c r="L300" s="19">
        <f t="shared" si="38"/>
        <v>176.19</v>
      </c>
      <c r="M300" s="19">
        <f t="shared" si="38"/>
        <v>176.19</v>
      </c>
      <c r="N300" s="116">
        <f>F300+H300+L300</f>
        <v>8594.19</v>
      </c>
      <c r="O300" s="116">
        <f>G300+I300+M300</f>
        <v>8465.33</v>
      </c>
      <c r="P300" s="53" t="s">
        <v>628</v>
      </c>
      <c r="Q300" s="53" t="s">
        <v>130</v>
      </c>
      <c r="R300" s="54" t="s">
        <v>17</v>
      </c>
      <c r="S300" s="54">
        <v>90</v>
      </c>
      <c r="T300" s="54">
        <v>100</v>
      </c>
    </row>
    <row r="301" spans="2:20" ht="61.5" customHeight="1">
      <c r="B301" s="2" t="s">
        <v>11</v>
      </c>
      <c r="C301" s="2" t="s">
        <v>528</v>
      </c>
      <c r="D301" s="19">
        <v>0</v>
      </c>
      <c r="E301" s="19">
        <v>0</v>
      </c>
      <c r="F301" s="19">
        <v>62</v>
      </c>
      <c r="G301" s="19">
        <v>62</v>
      </c>
      <c r="H301" s="19">
        <v>225.2</v>
      </c>
      <c r="I301" s="19">
        <v>225.2</v>
      </c>
      <c r="J301" s="19">
        <v>0</v>
      </c>
      <c r="K301" s="19">
        <v>0</v>
      </c>
      <c r="L301" s="19">
        <v>0</v>
      </c>
      <c r="M301" s="20">
        <v>0</v>
      </c>
      <c r="N301" s="116">
        <f t="shared" si="36"/>
        <v>287.2</v>
      </c>
      <c r="O301" s="116">
        <f t="shared" si="37"/>
        <v>287.2</v>
      </c>
      <c r="P301" s="53" t="s">
        <v>629</v>
      </c>
      <c r="Q301" s="53" t="s">
        <v>472</v>
      </c>
      <c r="R301" s="54" t="s">
        <v>204</v>
      </c>
      <c r="S301" s="54"/>
      <c r="T301" s="54">
        <v>0</v>
      </c>
    </row>
    <row r="302" spans="2:20" ht="58.5" customHeight="1">
      <c r="B302" s="4" t="s">
        <v>241</v>
      </c>
      <c r="C302" s="2" t="s">
        <v>529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116">
        <f t="shared" si="36"/>
        <v>0</v>
      </c>
      <c r="O302" s="116">
        <f t="shared" si="37"/>
        <v>0</v>
      </c>
      <c r="P302" s="53" t="s">
        <v>630</v>
      </c>
      <c r="Q302" s="53" t="s">
        <v>472</v>
      </c>
      <c r="R302" s="54" t="s">
        <v>204</v>
      </c>
      <c r="S302" s="54">
        <v>0</v>
      </c>
      <c r="T302" s="54">
        <v>2</v>
      </c>
    </row>
    <row r="303" spans="2:20" ht="30" customHeight="1">
      <c r="B303" s="4" t="s">
        <v>243</v>
      </c>
      <c r="C303" s="2" t="s">
        <v>530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116">
        <f t="shared" si="36"/>
        <v>0</v>
      </c>
      <c r="O303" s="116">
        <f t="shared" si="37"/>
        <v>0</v>
      </c>
      <c r="P303" s="53" t="s">
        <v>631</v>
      </c>
      <c r="Q303" s="53" t="s">
        <v>472</v>
      </c>
      <c r="R303" s="54" t="s">
        <v>204</v>
      </c>
      <c r="S303" s="54">
        <v>0</v>
      </c>
      <c r="T303" s="54">
        <v>0</v>
      </c>
    </row>
    <row r="304" spans="2:20" ht="36.75" customHeight="1">
      <c r="B304" s="4" t="s">
        <v>245</v>
      </c>
      <c r="C304" s="2" t="s">
        <v>531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116">
        <f t="shared" si="36"/>
        <v>0</v>
      </c>
      <c r="O304" s="116">
        <f t="shared" si="37"/>
        <v>0</v>
      </c>
      <c r="P304" s="53" t="s">
        <v>632</v>
      </c>
      <c r="Q304" s="53" t="s">
        <v>472</v>
      </c>
      <c r="R304" s="54" t="s">
        <v>204</v>
      </c>
      <c r="S304" s="54">
        <v>0</v>
      </c>
      <c r="T304" s="54">
        <v>0</v>
      </c>
    </row>
    <row r="305" spans="2:20" ht="27.75" customHeight="1">
      <c r="B305" s="4" t="s">
        <v>247</v>
      </c>
      <c r="C305" s="2" t="s">
        <v>532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116">
        <f t="shared" si="36"/>
        <v>0</v>
      </c>
      <c r="O305" s="116">
        <f t="shared" si="37"/>
        <v>0</v>
      </c>
      <c r="P305" s="53" t="s">
        <v>633</v>
      </c>
      <c r="Q305" s="53" t="s">
        <v>472</v>
      </c>
      <c r="R305" s="54" t="s">
        <v>204</v>
      </c>
      <c r="S305" s="54">
        <v>0</v>
      </c>
      <c r="T305" s="54">
        <v>0</v>
      </c>
    </row>
    <row r="306" spans="2:20" ht="35.25" customHeight="1">
      <c r="B306" s="4" t="s">
        <v>249</v>
      </c>
      <c r="C306" s="2" t="s">
        <v>609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6">
        <f t="shared" si="36"/>
        <v>0</v>
      </c>
      <c r="O306" s="116">
        <f t="shared" si="37"/>
        <v>0</v>
      </c>
      <c r="P306" s="53" t="s">
        <v>634</v>
      </c>
      <c r="Q306" s="53" t="s">
        <v>472</v>
      </c>
      <c r="R306" s="54" t="s">
        <v>204</v>
      </c>
      <c r="S306" s="54">
        <v>30</v>
      </c>
      <c r="T306" s="54">
        <v>31</v>
      </c>
    </row>
    <row r="307" spans="2:20" ht="37.5" customHeight="1">
      <c r="B307" s="4" t="s">
        <v>626</v>
      </c>
      <c r="C307" s="2" t="s">
        <v>627</v>
      </c>
      <c r="D307" s="3">
        <v>0</v>
      </c>
      <c r="E307" s="3">
        <v>0</v>
      </c>
      <c r="F307" s="3">
        <v>62</v>
      </c>
      <c r="G307" s="3">
        <v>62</v>
      </c>
      <c r="H307" s="3">
        <v>225.2</v>
      </c>
      <c r="I307" s="3">
        <v>225.2</v>
      </c>
      <c r="J307" s="3">
        <v>0</v>
      </c>
      <c r="K307" s="3">
        <v>0</v>
      </c>
      <c r="L307" s="3">
        <v>0</v>
      </c>
      <c r="M307" s="3">
        <v>0</v>
      </c>
      <c r="N307" s="116">
        <f>F307+H307+L307</f>
        <v>287.2</v>
      </c>
      <c r="O307" s="116">
        <f>G307+I307+M307</f>
        <v>287.2</v>
      </c>
      <c r="P307" s="53" t="s">
        <v>635</v>
      </c>
      <c r="Q307" s="53" t="s">
        <v>130</v>
      </c>
      <c r="R307" s="54" t="s">
        <v>204</v>
      </c>
      <c r="S307" s="54">
        <v>85</v>
      </c>
      <c r="T307" s="54">
        <v>97.5</v>
      </c>
    </row>
    <row r="308" spans="2:20" ht="56.25" customHeight="1">
      <c r="B308" s="2" t="s">
        <v>13</v>
      </c>
      <c r="C308" s="2" t="s">
        <v>533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6">
        <f t="shared" si="36"/>
        <v>0</v>
      </c>
      <c r="O308" s="116">
        <f t="shared" si="37"/>
        <v>0</v>
      </c>
      <c r="P308" s="55" t="s">
        <v>636</v>
      </c>
      <c r="Q308" s="55" t="s">
        <v>130</v>
      </c>
      <c r="R308" s="71" t="s">
        <v>204</v>
      </c>
      <c r="S308" s="71">
        <v>40</v>
      </c>
      <c r="T308" s="71">
        <v>40</v>
      </c>
    </row>
    <row r="309" spans="2:20" ht="27.75" customHeight="1">
      <c r="B309" s="2" t="s">
        <v>15</v>
      </c>
      <c r="C309" s="2" t="s">
        <v>534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6">
        <f t="shared" si="36"/>
        <v>0</v>
      </c>
      <c r="O309" s="116">
        <f t="shared" si="37"/>
        <v>0</v>
      </c>
      <c r="P309" s="217" t="s">
        <v>637</v>
      </c>
      <c r="Q309" s="217" t="s">
        <v>638</v>
      </c>
      <c r="R309" s="236" t="s">
        <v>204</v>
      </c>
      <c r="S309" s="236">
        <v>100</v>
      </c>
      <c r="T309" s="236">
        <v>100</v>
      </c>
    </row>
    <row r="310" spans="2:20" ht="14.25" customHeight="1">
      <c r="B310" s="2" t="s">
        <v>18</v>
      </c>
      <c r="C310" s="2" t="s">
        <v>535</v>
      </c>
      <c r="D310" s="19">
        <v>0</v>
      </c>
      <c r="E310" s="19">
        <v>0</v>
      </c>
      <c r="F310" s="19">
        <v>272</v>
      </c>
      <c r="G310" s="19">
        <v>238.62</v>
      </c>
      <c r="H310" s="19">
        <v>7858.8</v>
      </c>
      <c r="I310" s="19">
        <v>7763.32</v>
      </c>
      <c r="J310" s="19">
        <v>0</v>
      </c>
      <c r="K310" s="19">
        <v>0</v>
      </c>
      <c r="L310" s="19">
        <v>176.19</v>
      </c>
      <c r="M310" s="20">
        <v>176.19</v>
      </c>
      <c r="N310" s="116">
        <f t="shared" si="36"/>
        <v>8306.99</v>
      </c>
      <c r="O310" s="116">
        <f t="shared" si="37"/>
        <v>8178.129999999999</v>
      </c>
      <c r="P310" s="218"/>
      <c r="Q310" s="218"/>
      <c r="R310" s="237"/>
      <c r="S310" s="237"/>
      <c r="T310" s="237"/>
    </row>
    <row r="311" spans="2:20" ht="27" customHeight="1">
      <c r="B311" s="4" t="s">
        <v>389</v>
      </c>
      <c r="C311" s="2" t="s">
        <v>536</v>
      </c>
      <c r="D311" s="3">
        <v>0</v>
      </c>
      <c r="E311" s="3">
        <v>0</v>
      </c>
      <c r="F311" s="3">
        <v>141</v>
      </c>
      <c r="G311" s="3">
        <v>140.62</v>
      </c>
      <c r="H311" s="3">
        <v>6692.5</v>
      </c>
      <c r="I311" s="3">
        <v>6692.5</v>
      </c>
      <c r="J311" s="3">
        <v>0</v>
      </c>
      <c r="K311" s="3">
        <v>0</v>
      </c>
      <c r="L311" s="3">
        <v>94.39</v>
      </c>
      <c r="M311" s="8">
        <v>94.39</v>
      </c>
      <c r="N311" s="116">
        <f t="shared" si="36"/>
        <v>6927.89</v>
      </c>
      <c r="O311" s="116">
        <f t="shared" si="37"/>
        <v>6927.51</v>
      </c>
      <c r="P311" s="218"/>
      <c r="Q311" s="218"/>
      <c r="R311" s="237"/>
      <c r="S311" s="237"/>
      <c r="T311" s="237"/>
    </row>
    <row r="312" spans="2:20" ht="15.75" customHeight="1">
      <c r="B312" s="4" t="s">
        <v>537</v>
      </c>
      <c r="C312" s="2" t="s">
        <v>538</v>
      </c>
      <c r="D312" s="3">
        <v>0</v>
      </c>
      <c r="E312" s="3">
        <v>0</v>
      </c>
      <c r="F312" s="3">
        <v>131</v>
      </c>
      <c r="G312" s="3">
        <v>98</v>
      </c>
      <c r="H312" s="3">
        <v>1166.3</v>
      </c>
      <c r="I312" s="3">
        <v>1070.82</v>
      </c>
      <c r="J312" s="3">
        <v>0</v>
      </c>
      <c r="K312" s="3">
        <v>0</v>
      </c>
      <c r="L312" s="3">
        <v>81.8</v>
      </c>
      <c r="M312" s="8">
        <v>81.8</v>
      </c>
      <c r="N312" s="116">
        <f t="shared" si="36"/>
        <v>1379.1</v>
      </c>
      <c r="O312" s="116">
        <f t="shared" si="37"/>
        <v>1250.62</v>
      </c>
      <c r="P312" s="218"/>
      <c r="Q312" s="218"/>
      <c r="R312" s="237"/>
      <c r="S312" s="237"/>
      <c r="T312" s="237"/>
    </row>
    <row r="313" spans="2:20" ht="24" customHeight="1">
      <c r="B313" s="278" t="s">
        <v>333</v>
      </c>
      <c r="C313" s="279"/>
      <c r="D313" s="89">
        <f>D291+D300</f>
        <v>0</v>
      </c>
      <c r="E313" s="89">
        <f aca="true" t="shared" si="39" ref="E313:O313">E291+E300</f>
        <v>0</v>
      </c>
      <c r="F313" s="89">
        <f t="shared" si="39"/>
        <v>334</v>
      </c>
      <c r="G313" s="89">
        <f t="shared" si="39"/>
        <v>300.62</v>
      </c>
      <c r="H313" s="89">
        <f t="shared" si="39"/>
        <v>8084</v>
      </c>
      <c r="I313" s="89">
        <f t="shared" si="39"/>
        <v>7988.5199999999995</v>
      </c>
      <c r="J313" s="178">
        <v>0</v>
      </c>
      <c r="K313" s="178">
        <v>0</v>
      </c>
      <c r="L313" s="89">
        <f t="shared" si="39"/>
        <v>176.19</v>
      </c>
      <c r="M313" s="89">
        <f t="shared" si="39"/>
        <v>176.19</v>
      </c>
      <c r="N313" s="89">
        <f>N291+N300</f>
        <v>8594.19</v>
      </c>
      <c r="O313" s="93">
        <f t="shared" si="39"/>
        <v>8465.33</v>
      </c>
      <c r="P313" s="14"/>
      <c r="Q313" s="14"/>
      <c r="R313" s="14"/>
      <c r="S313" s="14"/>
      <c r="T313" s="14"/>
    </row>
    <row r="314" spans="2:20" ht="25.5" customHeight="1">
      <c r="B314" s="197" t="s">
        <v>1308</v>
      </c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9"/>
    </row>
    <row r="315" spans="2:20" ht="24.75" customHeight="1">
      <c r="B315" s="275" t="s">
        <v>639</v>
      </c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7"/>
      <c r="T315" s="159"/>
    </row>
    <row r="316" spans="2:20" ht="93" customHeight="1">
      <c r="B316" s="30" t="s">
        <v>118</v>
      </c>
      <c r="C316" s="18" t="s">
        <v>640</v>
      </c>
      <c r="D316" s="19">
        <v>0</v>
      </c>
      <c r="E316" s="19">
        <v>0</v>
      </c>
      <c r="F316" s="19">
        <f>F317+F318</f>
        <v>792.6</v>
      </c>
      <c r="G316" s="19">
        <f aca="true" t="shared" si="40" ref="G316:M316">G317+G318</f>
        <v>760.3</v>
      </c>
      <c r="H316" s="19">
        <f t="shared" si="40"/>
        <v>1365</v>
      </c>
      <c r="I316" s="19">
        <f t="shared" si="40"/>
        <v>1357</v>
      </c>
      <c r="J316" s="19">
        <v>0</v>
      </c>
      <c r="K316" s="19">
        <v>0</v>
      </c>
      <c r="L316" s="19">
        <f t="shared" si="40"/>
        <v>0</v>
      </c>
      <c r="M316" s="19">
        <f t="shared" si="40"/>
        <v>0</v>
      </c>
      <c r="N316" s="116">
        <f>F316+H316+L316</f>
        <v>2157.6</v>
      </c>
      <c r="O316" s="116">
        <f>G316+I316+M316</f>
        <v>2117.3</v>
      </c>
      <c r="P316" s="53" t="s">
        <v>642</v>
      </c>
      <c r="Q316" s="53" t="s">
        <v>130</v>
      </c>
      <c r="R316" s="54" t="s">
        <v>194</v>
      </c>
      <c r="S316" s="54">
        <v>88</v>
      </c>
      <c r="T316" s="146">
        <v>87</v>
      </c>
    </row>
    <row r="317" spans="2:20" ht="125.25" customHeight="1">
      <c r="B317" s="2" t="s">
        <v>9</v>
      </c>
      <c r="C317" s="2" t="s">
        <v>539</v>
      </c>
      <c r="D317" s="3">
        <v>0</v>
      </c>
      <c r="E317" s="3">
        <v>0</v>
      </c>
      <c r="F317" s="3">
        <v>517.1</v>
      </c>
      <c r="G317" s="3">
        <v>462.8</v>
      </c>
      <c r="H317" s="3">
        <v>434.6</v>
      </c>
      <c r="I317" s="3">
        <v>428.4</v>
      </c>
      <c r="J317" s="3">
        <v>0</v>
      </c>
      <c r="K317" s="3">
        <v>0</v>
      </c>
      <c r="L317" s="3">
        <v>0</v>
      </c>
      <c r="M317" s="8">
        <v>0</v>
      </c>
      <c r="N317" s="80">
        <f t="shared" si="36"/>
        <v>951.7</v>
      </c>
      <c r="O317" s="80">
        <f t="shared" si="37"/>
        <v>891.2</v>
      </c>
      <c r="P317" s="53" t="s">
        <v>643</v>
      </c>
      <c r="Q317" s="53" t="s">
        <v>130</v>
      </c>
      <c r="R317" s="54" t="s">
        <v>644</v>
      </c>
      <c r="S317" s="54">
        <v>97</v>
      </c>
      <c r="T317" s="54">
        <v>97</v>
      </c>
    </row>
    <row r="318" spans="2:20" ht="71.25" customHeight="1">
      <c r="B318" s="2" t="s">
        <v>37</v>
      </c>
      <c r="C318" s="2" t="s">
        <v>540</v>
      </c>
      <c r="D318" s="3">
        <v>0</v>
      </c>
      <c r="E318" s="3">
        <v>0</v>
      </c>
      <c r="F318" s="3">
        <v>275.5</v>
      </c>
      <c r="G318" s="3">
        <v>297.5</v>
      </c>
      <c r="H318" s="3">
        <v>930.4</v>
      </c>
      <c r="I318" s="3">
        <v>928.6</v>
      </c>
      <c r="J318" s="3">
        <v>0</v>
      </c>
      <c r="K318" s="3">
        <v>0</v>
      </c>
      <c r="L318" s="3">
        <v>0</v>
      </c>
      <c r="M318" s="8">
        <v>0</v>
      </c>
      <c r="N318" s="80">
        <f t="shared" si="36"/>
        <v>1205.9</v>
      </c>
      <c r="O318" s="80">
        <f t="shared" si="37"/>
        <v>1226.1</v>
      </c>
      <c r="P318" s="53" t="s">
        <v>645</v>
      </c>
      <c r="Q318" s="53" t="s">
        <v>130</v>
      </c>
      <c r="R318" s="54" t="s">
        <v>131</v>
      </c>
      <c r="S318" s="54">
        <v>100</v>
      </c>
      <c r="T318" s="54">
        <v>99</v>
      </c>
    </row>
    <row r="319" spans="2:20" ht="48" customHeight="1">
      <c r="B319" s="2" t="s">
        <v>39</v>
      </c>
      <c r="C319" s="2" t="s">
        <v>541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8">
        <v>0</v>
      </c>
      <c r="N319" s="80">
        <f t="shared" si="36"/>
        <v>0</v>
      </c>
      <c r="O319" s="80">
        <f t="shared" si="37"/>
        <v>0</v>
      </c>
      <c r="P319" s="53" t="s">
        <v>646</v>
      </c>
      <c r="Q319" s="53" t="s">
        <v>130</v>
      </c>
      <c r="R319" s="54" t="s">
        <v>647</v>
      </c>
      <c r="S319" s="54">
        <v>80</v>
      </c>
      <c r="T319" s="54">
        <v>73</v>
      </c>
    </row>
    <row r="320" spans="2:20" ht="70.5" customHeight="1">
      <c r="B320" s="2" t="s">
        <v>220</v>
      </c>
      <c r="C320" s="2" t="s">
        <v>542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8">
        <v>0</v>
      </c>
      <c r="N320" s="80">
        <f t="shared" si="36"/>
        <v>0</v>
      </c>
      <c r="O320" s="80">
        <f t="shared" si="37"/>
        <v>0</v>
      </c>
      <c r="P320" s="53" t="s">
        <v>648</v>
      </c>
      <c r="Q320" s="53" t="s">
        <v>130</v>
      </c>
      <c r="R320" s="54" t="s">
        <v>194</v>
      </c>
      <c r="S320" s="54">
        <v>90</v>
      </c>
      <c r="T320" s="54">
        <v>88</v>
      </c>
    </row>
    <row r="321" spans="2:20" ht="50.25" customHeight="1">
      <c r="B321" s="18" t="s">
        <v>120</v>
      </c>
      <c r="C321" s="18" t="s">
        <v>641</v>
      </c>
      <c r="D321" s="19">
        <v>0</v>
      </c>
      <c r="E321" s="19">
        <v>0</v>
      </c>
      <c r="F321" s="19">
        <f>F322+F323</f>
        <v>0</v>
      </c>
      <c r="G321" s="19">
        <f>G322+G323</f>
        <v>0</v>
      </c>
      <c r="H321" s="19">
        <f>H322+H323</f>
        <v>737.4</v>
      </c>
      <c r="I321" s="19">
        <f>I322+I323</f>
        <v>662.3</v>
      </c>
      <c r="J321" s="19">
        <v>0</v>
      </c>
      <c r="K321" s="19">
        <v>0</v>
      </c>
      <c r="L321" s="19">
        <f>L322+L323</f>
        <v>0</v>
      </c>
      <c r="M321" s="19">
        <f>M322+M323</f>
        <v>0</v>
      </c>
      <c r="N321" s="116">
        <f t="shared" si="36"/>
        <v>737.4</v>
      </c>
      <c r="O321" s="116">
        <f t="shared" si="37"/>
        <v>662.3</v>
      </c>
      <c r="P321" s="55" t="s">
        <v>649</v>
      </c>
      <c r="Q321" s="55" t="s">
        <v>130</v>
      </c>
      <c r="R321" s="71" t="s">
        <v>17</v>
      </c>
      <c r="S321" s="71">
        <v>80</v>
      </c>
      <c r="T321" s="71">
        <v>60</v>
      </c>
    </row>
    <row r="322" spans="2:20" ht="84" customHeight="1">
      <c r="B322" s="2" t="s">
        <v>11</v>
      </c>
      <c r="C322" s="2" t="s">
        <v>543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8">
        <v>0</v>
      </c>
      <c r="N322" s="80">
        <f t="shared" si="36"/>
        <v>0</v>
      </c>
      <c r="O322" s="80">
        <f t="shared" si="37"/>
        <v>0</v>
      </c>
      <c r="P322" s="217" t="s">
        <v>650</v>
      </c>
      <c r="Q322" s="217" t="s">
        <v>130</v>
      </c>
      <c r="R322" s="236" t="s">
        <v>651</v>
      </c>
      <c r="S322" s="236">
        <v>85</v>
      </c>
      <c r="T322" s="236">
        <v>80</v>
      </c>
    </row>
    <row r="323" spans="2:20" ht="44.25" customHeight="1">
      <c r="B323" s="2" t="s">
        <v>13</v>
      </c>
      <c r="C323" s="2" t="s">
        <v>544</v>
      </c>
      <c r="D323" s="3">
        <v>0</v>
      </c>
      <c r="E323" s="3">
        <v>0</v>
      </c>
      <c r="F323" s="3">
        <v>0</v>
      </c>
      <c r="G323" s="3">
        <v>0</v>
      </c>
      <c r="H323" s="3">
        <v>737.4</v>
      </c>
      <c r="I323" s="3">
        <v>662.3</v>
      </c>
      <c r="J323" s="3">
        <v>0</v>
      </c>
      <c r="K323" s="3">
        <v>0</v>
      </c>
      <c r="L323" s="3">
        <v>0</v>
      </c>
      <c r="M323" s="8">
        <v>0</v>
      </c>
      <c r="N323" s="80">
        <f t="shared" si="36"/>
        <v>737.4</v>
      </c>
      <c r="O323" s="80">
        <f t="shared" si="37"/>
        <v>662.3</v>
      </c>
      <c r="P323" s="218"/>
      <c r="Q323" s="218"/>
      <c r="R323" s="237"/>
      <c r="S323" s="237"/>
      <c r="T323" s="237"/>
    </row>
    <row r="324" spans="2:20" ht="96.75" customHeight="1">
      <c r="B324" s="64" t="s">
        <v>123</v>
      </c>
      <c r="C324" s="18" t="s">
        <v>652</v>
      </c>
      <c r="D324" s="19">
        <v>0</v>
      </c>
      <c r="E324" s="19">
        <v>0</v>
      </c>
      <c r="F324" s="19">
        <f>F325+F326+F327</f>
        <v>0</v>
      </c>
      <c r="G324" s="19">
        <f aca="true" t="shared" si="41" ref="G324:M324">G325+G326+G327</f>
        <v>0</v>
      </c>
      <c r="H324" s="19">
        <f t="shared" si="41"/>
        <v>0</v>
      </c>
      <c r="I324" s="19">
        <f t="shared" si="41"/>
        <v>0</v>
      </c>
      <c r="J324" s="19">
        <v>0</v>
      </c>
      <c r="K324" s="19">
        <v>0</v>
      </c>
      <c r="L324" s="19">
        <f t="shared" si="41"/>
        <v>0</v>
      </c>
      <c r="M324" s="19">
        <f t="shared" si="41"/>
        <v>0</v>
      </c>
      <c r="N324" s="116">
        <f t="shared" si="36"/>
        <v>0</v>
      </c>
      <c r="O324" s="116">
        <f t="shared" si="37"/>
        <v>0</v>
      </c>
      <c r="P324" s="53" t="s">
        <v>653</v>
      </c>
      <c r="Q324" s="53" t="s">
        <v>130</v>
      </c>
      <c r="R324" s="54" t="s">
        <v>131</v>
      </c>
      <c r="S324" s="54">
        <v>100</v>
      </c>
      <c r="T324" s="54">
        <v>100</v>
      </c>
    </row>
    <row r="325" spans="2:20" ht="49.5" customHeight="1">
      <c r="B325" s="2" t="s">
        <v>26</v>
      </c>
      <c r="C325" s="2" t="s">
        <v>545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8">
        <v>0</v>
      </c>
      <c r="N325" s="80">
        <f t="shared" si="36"/>
        <v>0</v>
      </c>
      <c r="O325" s="80">
        <f t="shared" si="37"/>
        <v>0</v>
      </c>
      <c r="P325" s="55" t="s">
        <v>654</v>
      </c>
      <c r="Q325" s="55" t="s">
        <v>130</v>
      </c>
      <c r="R325" s="71" t="s">
        <v>171</v>
      </c>
      <c r="S325" s="71">
        <v>80</v>
      </c>
      <c r="T325" s="71">
        <v>75</v>
      </c>
    </row>
    <row r="326" spans="2:20" ht="96" customHeight="1">
      <c r="B326" s="2" t="s">
        <v>28</v>
      </c>
      <c r="C326" s="2" t="s">
        <v>546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80">
        <f t="shared" si="36"/>
        <v>0</v>
      </c>
      <c r="O326" s="80">
        <f t="shared" si="37"/>
        <v>0</v>
      </c>
      <c r="P326" s="217" t="s">
        <v>655</v>
      </c>
      <c r="Q326" s="217" t="s">
        <v>130</v>
      </c>
      <c r="R326" s="236" t="s">
        <v>656</v>
      </c>
      <c r="S326" s="236">
        <v>100</v>
      </c>
      <c r="T326" s="236">
        <v>100</v>
      </c>
    </row>
    <row r="327" spans="2:20" ht="39.75" customHeight="1">
      <c r="B327" s="2" t="s">
        <v>93</v>
      </c>
      <c r="C327" s="2" t="s">
        <v>547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8">
        <v>0</v>
      </c>
      <c r="N327" s="80">
        <f t="shared" si="36"/>
        <v>0</v>
      </c>
      <c r="O327" s="80">
        <f t="shared" si="37"/>
        <v>0</v>
      </c>
      <c r="P327" s="218"/>
      <c r="Q327" s="218"/>
      <c r="R327" s="237"/>
      <c r="S327" s="237"/>
      <c r="T327" s="237"/>
    </row>
    <row r="328" spans="2:20" ht="28.5" customHeight="1">
      <c r="B328" s="18" t="s">
        <v>122</v>
      </c>
      <c r="C328" s="18" t="s">
        <v>657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20">
        <v>0</v>
      </c>
      <c r="N328" s="116">
        <f>F328+H328+L328</f>
        <v>0</v>
      </c>
      <c r="O328" s="116">
        <f>G328+I328+M328</f>
        <v>0</v>
      </c>
      <c r="P328" s="217" t="s">
        <v>658</v>
      </c>
      <c r="Q328" s="217" t="s">
        <v>130</v>
      </c>
      <c r="R328" s="236" t="s">
        <v>615</v>
      </c>
      <c r="S328" s="236">
        <v>100</v>
      </c>
      <c r="T328" s="236">
        <v>100</v>
      </c>
    </row>
    <row r="329" spans="2:20" ht="51" customHeight="1">
      <c r="B329" s="2" t="s">
        <v>30</v>
      </c>
      <c r="C329" s="2" t="s">
        <v>548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80">
        <f t="shared" si="36"/>
        <v>0</v>
      </c>
      <c r="O329" s="80">
        <f t="shared" si="37"/>
        <v>0</v>
      </c>
      <c r="P329" s="218"/>
      <c r="Q329" s="218"/>
      <c r="R329" s="237"/>
      <c r="S329" s="237"/>
      <c r="T329" s="237"/>
    </row>
    <row r="330" spans="2:20" ht="48" customHeight="1">
      <c r="B330" s="2" t="s">
        <v>56</v>
      </c>
      <c r="C330" s="2" t="s">
        <v>549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80">
        <f t="shared" si="36"/>
        <v>0</v>
      </c>
      <c r="O330" s="80">
        <f t="shared" si="37"/>
        <v>0</v>
      </c>
      <c r="P330" s="218"/>
      <c r="Q330" s="218"/>
      <c r="R330" s="237"/>
      <c r="S330" s="237"/>
      <c r="T330" s="237"/>
    </row>
    <row r="331" spans="2:20" ht="58.5" customHeight="1">
      <c r="B331" s="18" t="s">
        <v>126</v>
      </c>
      <c r="C331" s="18" t="s">
        <v>659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v>0</v>
      </c>
      <c r="N331" s="116">
        <f>F331+H331+L331</f>
        <v>0</v>
      </c>
      <c r="O331" s="116">
        <f>G331+I331+M331</f>
        <v>0</v>
      </c>
      <c r="P331" s="55" t="s">
        <v>660</v>
      </c>
      <c r="Q331" s="55" t="s">
        <v>130</v>
      </c>
      <c r="R331" s="71" t="s">
        <v>661</v>
      </c>
      <c r="S331" s="71">
        <v>100</v>
      </c>
      <c r="T331" s="71">
        <v>100</v>
      </c>
    </row>
    <row r="332" spans="2:20" ht="42" customHeight="1">
      <c r="B332" s="2" t="s">
        <v>32</v>
      </c>
      <c r="C332" s="2" t="s">
        <v>550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8">
        <v>0</v>
      </c>
      <c r="N332" s="80">
        <f t="shared" si="36"/>
        <v>0</v>
      </c>
      <c r="O332" s="80">
        <f t="shared" si="37"/>
        <v>0</v>
      </c>
      <c r="P332" s="217" t="s">
        <v>662</v>
      </c>
      <c r="Q332" s="217" t="s">
        <v>130</v>
      </c>
      <c r="R332" s="236" t="s">
        <v>615</v>
      </c>
      <c r="S332" s="236">
        <v>100</v>
      </c>
      <c r="T332" s="236">
        <v>100</v>
      </c>
    </row>
    <row r="333" spans="2:20" ht="59.25" customHeight="1">
      <c r="B333" s="2" t="s">
        <v>34</v>
      </c>
      <c r="C333" s="2" t="s">
        <v>551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80">
        <f t="shared" si="36"/>
        <v>0</v>
      </c>
      <c r="O333" s="80">
        <f t="shared" si="37"/>
        <v>0</v>
      </c>
      <c r="P333" s="218"/>
      <c r="Q333" s="218"/>
      <c r="R333" s="237"/>
      <c r="S333" s="237"/>
      <c r="T333" s="237"/>
    </row>
    <row r="334" spans="2:20" ht="71.25" customHeight="1">
      <c r="B334" s="18" t="s">
        <v>331</v>
      </c>
      <c r="C334" s="18" t="s">
        <v>663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116">
        <f>F334+H334+L334</f>
        <v>0</v>
      </c>
      <c r="O334" s="116">
        <f>G334+I334+M334</f>
        <v>0</v>
      </c>
      <c r="P334" s="53" t="s">
        <v>664</v>
      </c>
      <c r="Q334" s="53" t="s">
        <v>130</v>
      </c>
      <c r="R334" s="54" t="s">
        <v>17</v>
      </c>
      <c r="S334" s="54">
        <v>100</v>
      </c>
      <c r="T334" s="54">
        <v>90</v>
      </c>
    </row>
    <row r="335" spans="2:20" ht="47.25" customHeight="1">
      <c r="B335" s="2" t="s">
        <v>58</v>
      </c>
      <c r="C335" s="2" t="s">
        <v>552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8">
        <v>0</v>
      </c>
      <c r="N335" s="80">
        <f t="shared" si="36"/>
        <v>0</v>
      </c>
      <c r="O335" s="80">
        <f t="shared" si="37"/>
        <v>0</v>
      </c>
      <c r="P335" s="53" t="s">
        <v>665</v>
      </c>
      <c r="Q335" s="53" t="s">
        <v>130</v>
      </c>
      <c r="R335" s="54" t="s">
        <v>666</v>
      </c>
      <c r="S335" s="54">
        <v>65</v>
      </c>
      <c r="T335" s="54">
        <v>0</v>
      </c>
    </row>
    <row r="336" spans="2:20" ht="51" customHeight="1">
      <c r="B336" s="2" t="s">
        <v>60</v>
      </c>
      <c r="C336" s="2" t="s">
        <v>553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80">
        <f t="shared" si="36"/>
        <v>0</v>
      </c>
      <c r="O336" s="80">
        <f t="shared" si="37"/>
        <v>0</v>
      </c>
      <c r="P336" s="53" t="s">
        <v>667</v>
      </c>
      <c r="Q336" s="53" t="s">
        <v>130</v>
      </c>
      <c r="R336" s="54" t="s">
        <v>17</v>
      </c>
      <c r="S336" s="54">
        <v>80</v>
      </c>
      <c r="T336" s="54">
        <v>80</v>
      </c>
    </row>
    <row r="337" spans="2:20" ht="36" customHeight="1">
      <c r="B337" s="2" t="s">
        <v>62</v>
      </c>
      <c r="C337" s="2" t="s">
        <v>554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80">
        <f t="shared" si="36"/>
        <v>0</v>
      </c>
      <c r="O337" s="80">
        <f t="shared" si="37"/>
        <v>0</v>
      </c>
      <c r="P337" s="55" t="s">
        <v>668</v>
      </c>
      <c r="Q337" s="55" t="s">
        <v>130</v>
      </c>
      <c r="R337" s="71" t="s">
        <v>666</v>
      </c>
      <c r="S337" s="71">
        <v>65</v>
      </c>
      <c r="T337" s="71">
        <v>65</v>
      </c>
    </row>
    <row r="338" spans="2:20" ht="51" customHeight="1">
      <c r="B338" s="18" t="s">
        <v>152</v>
      </c>
      <c r="C338" s="18" t="s">
        <v>669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6">
        <f>F338+H338+L338</f>
        <v>0</v>
      </c>
      <c r="O338" s="116">
        <f>G338+I338+M338</f>
        <v>0</v>
      </c>
      <c r="P338" s="272" t="s">
        <v>204</v>
      </c>
      <c r="Q338" s="272" t="s">
        <v>204</v>
      </c>
      <c r="R338" s="272" t="s">
        <v>204</v>
      </c>
      <c r="S338" s="272" t="s">
        <v>204</v>
      </c>
      <c r="T338" s="272" t="s">
        <v>204</v>
      </c>
    </row>
    <row r="339" spans="2:20" ht="42" customHeight="1">
      <c r="B339" s="2" t="s">
        <v>64</v>
      </c>
      <c r="C339" s="2" t="s">
        <v>555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116">
        <f t="shared" si="36"/>
        <v>0</v>
      </c>
      <c r="O339" s="116">
        <f t="shared" si="37"/>
        <v>0</v>
      </c>
      <c r="P339" s="218"/>
      <c r="Q339" s="218"/>
      <c r="R339" s="218"/>
      <c r="S339" s="218"/>
      <c r="T339" s="218"/>
    </row>
    <row r="340" spans="2:20" ht="27" customHeight="1">
      <c r="B340" s="232" t="s">
        <v>356</v>
      </c>
      <c r="C340" s="250"/>
      <c r="D340" s="89">
        <f>D316+D321+D324+D328+D331+D334+D338</f>
        <v>0</v>
      </c>
      <c r="E340" s="89">
        <f aca="true" t="shared" si="42" ref="E340:O340">E316+E321+E324+E328+E331+E334+E338</f>
        <v>0</v>
      </c>
      <c r="F340" s="89">
        <f t="shared" si="42"/>
        <v>792.6</v>
      </c>
      <c r="G340" s="89">
        <f t="shared" si="42"/>
        <v>760.3</v>
      </c>
      <c r="H340" s="89">
        <f t="shared" si="42"/>
        <v>2102.4</v>
      </c>
      <c r="I340" s="89">
        <f t="shared" si="42"/>
        <v>2019.3</v>
      </c>
      <c r="J340" s="166">
        <v>0</v>
      </c>
      <c r="K340" s="166">
        <v>0</v>
      </c>
      <c r="L340" s="89">
        <f t="shared" si="42"/>
        <v>0</v>
      </c>
      <c r="M340" s="89">
        <f t="shared" si="42"/>
        <v>0</v>
      </c>
      <c r="N340" s="89">
        <f t="shared" si="42"/>
        <v>2895</v>
      </c>
      <c r="O340" s="93">
        <f t="shared" si="42"/>
        <v>2779.6000000000004</v>
      </c>
      <c r="P340" s="14"/>
      <c r="Q340" s="14"/>
      <c r="R340" s="14"/>
      <c r="S340" s="14"/>
      <c r="T340" s="14"/>
    </row>
    <row r="341" spans="2:20" ht="27" customHeight="1">
      <c r="B341" s="197" t="s">
        <v>1309</v>
      </c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9"/>
    </row>
    <row r="342" spans="2:20" ht="30.75" customHeight="1">
      <c r="B342" s="197" t="s">
        <v>670</v>
      </c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73"/>
      <c r="Q342" s="273"/>
      <c r="R342" s="273"/>
      <c r="S342" s="273"/>
      <c r="T342" s="274"/>
    </row>
    <row r="343" spans="2:20" ht="30.75" customHeight="1">
      <c r="B343" s="123" t="s">
        <v>118</v>
      </c>
      <c r="C343" s="15" t="s">
        <v>671</v>
      </c>
      <c r="D343" s="16">
        <v>0</v>
      </c>
      <c r="E343" s="16">
        <v>0</v>
      </c>
      <c r="F343" s="16">
        <f>F344+F345</f>
        <v>0</v>
      </c>
      <c r="G343" s="16">
        <f aca="true" t="shared" si="43" ref="G343:M343">G344+G345</f>
        <v>0</v>
      </c>
      <c r="H343" s="16">
        <f t="shared" si="43"/>
        <v>0</v>
      </c>
      <c r="I343" s="16">
        <f t="shared" si="43"/>
        <v>0</v>
      </c>
      <c r="J343" s="16">
        <v>0</v>
      </c>
      <c r="K343" s="16">
        <v>0</v>
      </c>
      <c r="L343" s="16">
        <f t="shared" si="43"/>
        <v>0</v>
      </c>
      <c r="M343" s="16">
        <f t="shared" si="43"/>
        <v>0</v>
      </c>
      <c r="N343" s="104">
        <f>F343+H343+L343</f>
        <v>0</v>
      </c>
      <c r="O343" s="104">
        <f>G343+I343+M343</f>
        <v>0</v>
      </c>
      <c r="P343" s="217" t="s">
        <v>672</v>
      </c>
      <c r="Q343" s="217" t="s">
        <v>130</v>
      </c>
      <c r="R343" s="236" t="s">
        <v>673</v>
      </c>
      <c r="S343" s="236" t="s">
        <v>674</v>
      </c>
      <c r="T343" s="236">
        <v>-9.56</v>
      </c>
    </row>
    <row r="344" spans="2:20" ht="14.25" customHeight="1">
      <c r="B344" s="2" t="s">
        <v>9</v>
      </c>
      <c r="C344" s="2" t="s">
        <v>556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80">
        <f t="shared" si="36"/>
        <v>0</v>
      </c>
      <c r="O344" s="80">
        <f t="shared" si="37"/>
        <v>0</v>
      </c>
      <c r="P344" s="218"/>
      <c r="Q344" s="218"/>
      <c r="R344" s="237"/>
      <c r="S344" s="237"/>
      <c r="T344" s="237"/>
    </row>
    <row r="345" spans="2:20" ht="14.25" customHeight="1">
      <c r="B345" s="2" t="s">
        <v>37</v>
      </c>
      <c r="C345" s="2" t="s">
        <v>557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8">
        <v>0</v>
      </c>
      <c r="N345" s="66">
        <f t="shared" si="36"/>
        <v>0</v>
      </c>
      <c r="O345" s="66">
        <f t="shared" si="37"/>
        <v>0</v>
      </c>
      <c r="P345" s="218"/>
      <c r="Q345" s="218"/>
      <c r="R345" s="237"/>
      <c r="S345" s="237"/>
      <c r="T345" s="237"/>
    </row>
    <row r="346" spans="2:20" ht="68.25" customHeight="1">
      <c r="B346" s="18" t="s">
        <v>120</v>
      </c>
      <c r="C346" s="18" t="s">
        <v>559</v>
      </c>
      <c r="D346" s="16">
        <v>0</v>
      </c>
      <c r="E346" s="16">
        <v>0</v>
      </c>
      <c r="F346" s="16">
        <f>F347+F348+F349</f>
        <v>0</v>
      </c>
      <c r="G346" s="16">
        <f aca="true" t="shared" si="44" ref="G346:M346">G347+G348+G349</f>
        <v>0</v>
      </c>
      <c r="H346" s="16">
        <f t="shared" si="44"/>
        <v>0</v>
      </c>
      <c r="I346" s="16">
        <f t="shared" si="44"/>
        <v>0</v>
      </c>
      <c r="J346" s="19">
        <v>0</v>
      </c>
      <c r="K346" s="19">
        <v>0</v>
      </c>
      <c r="L346" s="16">
        <f t="shared" si="44"/>
        <v>0</v>
      </c>
      <c r="M346" s="17">
        <f t="shared" si="44"/>
        <v>0</v>
      </c>
      <c r="N346" s="33">
        <f t="shared" si="36"/>
        <v>0</v>
      </c>
      <c r="O346" s="33">
        <f t="shared" si="37"/>
        <v>0</v>
      </c>
      <c r="P346" s="55" t="s">
        <v>675</v>
      </c>
      <c r="Q346" s="55" t="s">
        <v>676</v>
      </c>
      <c r="R346" s="71" t="s">
        <v>677</v>
      </c>
      <c r="S346" s="71" t="s">
        <v>678</v>
      </c>
      <c r="T346" s="71" t="s">
        <v>678</v>
      </c>
    </row>
    <row r="347" spans="2:20" ht="28.5" customHeight="1">
      <c r="B347" s="2" t="s">
        <v>11</v>
      </c>
      <c r="C347" s="2" t="s">
        <v>558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80">
        <f t="shared" si="36"/>
        <v>0</v>
      </c>
      <c r="O347" s="80">
        <f t="shared" si="37"/>
        <v>0</v>
      </c>
      <c r="P347" s="217" t="s">
        <v>679</v>
      </c>
      <c r="Q347" s="217" t="s">
        <v>130</v>
      </c>
      <c r="R347" s="236" t="s">
        <v>680</v>
      </c>
      <c r="S347" s="236" t="s">
        <v>681</v>
      </c>
      <c r="T347" s="236">
        <v>0.17</v>
      </c>
    </row>
    <row r="348" spans="2:20" ht="14.25" customHeight="1">
      <c r="B348" s="2" t="s">
        <v>13</v>
      </c>
      <c r="C348" s="2" t="s">
        <v>559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80">
        <f t="shared" si="36"/>
        <v>0</v>
      </c>
      <c r="O348" s="80">
        <f t="shared" si="37"/>
        <v>0</v>
      </c>
      <c r="P348" s="218"/>
      <c r="Q348" s="218"/>
      <c r="R348" s="237"/>
      <c r="S348" s="237"/>
      <c r="T348" s="237"/>
    </row>
    <row r="349" spans="2:20" ht="41.25" customHeight="1">
      <c r="B349" s="2" t="s">
        <v>15</v>
      </c>
      <c r="C349" s="2" t="s">
        <v>560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80">
        <f t="shared" si="36"/>
        <v>0</v>
      </c>
      <c r="O349" s="80">
        <f t="shared" si="37"/>
        <v>0</v>
      </c>
      <c r="P349" s="218"/>
      <c r="Q349" s="218"/>
      <c r="R349" s="237"/>
      <c r="S349" s="237"/>
      <c r="T349" s="237"/>
    </row>
    <row r="350" spans="2:20" ht="30" customHeight="1">
      <c r="B350" s="18" t="s">
        <v>123</v>
      </c>
      <c r="C350" s="18" t="s">
        <v>682</v>
      </c>
      <c r="D350" s="16">
        <v>0</v>
      </c>
      <c r="E350" s="16">
        <v>0</v>
      </c>
      <c r="F350" s="16">
        <f>F351+F352+F353+F354</f>
        <v>0</v>
      </c>
      <c r="G350" s="16">
        <f aca="true" t="shared" si="45" ref="G350:M350">G351+G352+G353+G354</f>
        <v>0</v>
      </c>
      <c r="H350" s="16">
        <f t="shared" si="45"/>
        <v>4506.1</v>
      </c>
      <c r="I350" s="16">
        <f t="shared" si="45"/>
        <v>4435.8</v>
      </c>
      <c r="J350" s="19">
        <v>0</v>
      </c>
      <c r="K350" s="19">
        <v>0</v>
      </c>
      <c r="L350" s="16">
        <f t="shared" si="45"/>
        <v>0</v>
      </c>
      <c r="M350" s="16">
        <f t="shared" si="45"/>
        <v>0</v>
      </c>
      <c r="N350" s="33">
        <f>F350+H350+L350</f>
        <v>4506.1</v>
      </c>
      <c r="O350" s="33">
        <f>G350+I350+M350</f>
        <v>4435.8</v>
      </c>
      <c r="P350" s="217" t="s">
        <v>683</v>
      </c>
      <c r="Q350" s="217" t="s">
        <v>130</v>
      </c>
      <c r="R350" s="236" t="s">
        <v>684</v>
      </c>
      <c r="S350" s="236" t="s">
        <v>685</v>
      </c>
      <c r="T350" s="236">
        <v>37.19</v>
      </c>
    </row>
    <row r="351" spans="2:20" ht="27" customHeight="1">
      <c r="B351" s="2" t="s">
        <v>26</v>
      </c>
      <c r="C351" s="2" t="s">
        <v>561</v>
      </c>
      <c r="D351" s="3">
        <v>0</v>
      </c>
      <c r="E351" s="3">
        <v>0</v>
      </c>
      <c r="F351" s="3">
        <v>0</v>
      </c>
      <c r="G351" s="3">
        <v>0</v>
      </c>
      <c r="H351" s="3">
        <v>4506.1</v>
      </c>
      <c r="I351" s="3">
        <v>4435.8</v>
      </c>
      <c r="J351" s="3">
        <v>0</v>
      </c>
      <c r="K351" s="3">
        <v>0</v>
      </c>
      <c r="L351" s="3">
        <v>0</v>
      </c>
      <c r="M351" s="3">
        <v>0</v>
      </c>
      <c r="N351" s="80">
        <f t="shared" si="36"/>
        <v>4506.1</v>
      </c>
      <c r="O351" s="80">
        <f t="shared" si="37"/>
        <v>4435.8</v>
      </c>
      <c r="P351" s="218"/>
      <c r="Q351" s="218"/>
      <c r="R351" s="237"/>
      <c r="S351" s="237"/>
      <c r="T351" s="237"/>
    </row>
    <row r="352" spans="2:20" ht="48.75" customHeight="1">
      <c r="B352" s="2" t="s">
        <v>28</v>
      </c>
      <c r="C352" s="2" t="s">
        <v>562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80">
        <f t="shared" si="36"/>
        <v>0</v>
      </c>
      <c r="O352" s="80">
        <f t="shared" si="37"/>
        <v>0</v>
      </c>
      <c r="P352" s="218"/>
      <c r="Q352" s="218"/>
      <c r="R352" s="237"/>
      <c r="S352" s="237"/>
      <c r="T352" s="237"/>
    </row>
    <row r="353" spans="2:20" ht="41.25" customHeight="1">
      <c r="B353" s="2" t="s">
        <v>93</v>
      </c>
      <c r="C353" s="2" t="s">
        <v>563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80">
        <f t="shared" si="36"/>
        <v>0</v>
      </c>
      <c r="O353" s="80">
        <f t="shared" si="37"/>
        <v>0</v>
      </c>
      <c r="P353" s="218"/>
      <c r="Q353" s="218"/>
      <c r="R353" s="237"/>
      <c r="S353" s="237"/>
      <c r="T353" s="237"/>
    </row>
    <row r="354" spans="2:20" ht="25.5" customHeight="1">
      <c r="B354" s="22" t="s">
        <v>95</v>
      </c>
      <c r="C354" s="22" t="s">
        <v>564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3">
        <v>0</v>
      </c>
      <c r="K354" s="3">
        <v>0</v>
      </c>
      <c r="L354" s="21">
        <v>0</v>
      </c>
      <c r="M354" s="21">
        <v>0</v>
      </c>
      <c r="N354" s="80">
        <f t="shared" si="36"/>
        <v>0</v>
      </c>
      <c r="O354" s="80">
        <f t="shared" si="37"/>
        <v>0</v>
      </c>
      <c r="P354" s="252"/>
      <c r="Q354" s="252"/>
      <c r="R354" s="253"/>
      <c r="S354" s="253"/>
      <c r="T354" s="253"/>
    </row>
    <row r="355" spans="2:20" ht="23.25" customHeight="1">
      <c r="B355" s="271" t="s">
        <v>686</v>
      </c>
      <c r="C355" s="271"/>
      <c r="D355" s="179">
        <f>D343+D346+D350</f>
        <v>0</v>
      </c>
      <c r="E355" s="179">
        <f aca="true" t="shared" si="46" ref="E355:O355">E343+E346+E350</f>
        <v>0</v>
      </c>
      <c r="F355" s="179">
        <f t="shared" si="46"/>
        <v>0</v>
      </c>
      <c r="G355" s="179">
        <f t="shared" si="46"/>
        <v>0</v>
      </c>
      <c r="H355" s="179">
        <f t="shared" si="46"/>
        <v>4506.1</v>
      </c>
      <c r="I355" s="179">
        <f t="shared" si="46"/>
        <v>4435.8</v>
      </c>
      <c r="J355" s="166">
        <v>0</v>
      </c>
      <c r="K355" s="166">
        <v>0</v>
      </c>
      <c r="L355" s="179">
        <f t="shared" si="46"/>
        <v>0</v>
      </c>
      <c r="M355" s="179">
        <f t="shared" si="46"/>
        <v>0</v>
      </c>
      <c r="N355" s="179">
        <f t="shared" si="46"/>
        <v>4506.1</v>
      </c>
      <c r="O355" s="179">
        <f t="shared" si="46"/>
        <v>4435.8</v>
      </c>
      <c r="P355" s="14"/>
      <c r="Q355" s="14"/>
      <c r="R355" s="14"/>
      <c r="S355" s="14"/>
      <c r="T355" s="14"/>
    </row>
    <row r="356" spans="2:20" ht="23.25" customHeight="1">
      <c r="B356" s="197" t="s">
        <v>1310</v>
      </c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9"/>
    </row>
    <row r="357" spans="2:20" ht="22.5" customHeight="1">
      <c r="B357" s="215" t="s">
        <v>687</v>
      </c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7"/>
      <c r="Q357" s="257"/>
      <c r="R357" s="257"/>
      <c r="S357" s="257"/>
      <c r="T357" s="257"/>
    </row>
    <row r="358" spans="2:21" ht="36.75" customHeight="1">
      <c r="B358" s="18" t="s">
        <v>118</v>
      </c>
      <c r="C358" s="18" t="s">
        <v>688</v>
      </c>
      <c r="D358" s="16">
        <v>0</v>
      </c>
      <c r="E358" s="16">
        <v>0</v>
      </c>
      <c r="F358" s="16">
        <f>F359+F360</f>
        <v>0</v>
      </c>
      <c r="G358" s="16">
        <f aca="true" t="shared" si="47" ref="G358:M358">G359+G360</f>
        <v>0</v>
      </c>
      <c r="H358" s="16">
        <f t="shared" si="47"/>
        <v>57</v>
      </c>
      <c r="I358" s="16">
        <f t="shared" si="47"/>
        <v>57</v>
      </c>
      <c r="J358" s="16">
        <v>0</v>
      </c>
      <c r="K358" s="16">
        <v>0</v>
      </c>
      <c r="L358" s="16">
        <f t="shared" si="47"/>
        <v>0</v>
      </c>
      <c r="M358" s="16">
        <f t="shared" si="47"/>
        <v>0</v>
      </c>
      <c r="N358" s="33">
        <f>F358+H358+L358</f>
        <v>57</v>
      </c>
      <c r="O358" s="33">
        <f>G358+I358+M358</f>
        <v>57</v>
      </c>
      <c r="P358" s="217" t="s">
        <v>689</v>
      </c>
      <c r="Q358" s="217" t="s">
        <v>690</v>
      </c>
      <c r="R358" s="236" t="s">
        <v>691</v>
      </c>
      <c r="S358" s="236">
        <v>217</v>
      </c>
      <c r="T358" s="236">
        <v>236.9</v>
      </c>
      <c r="U358" s="195"/>
    </row>
    <row r="359" spans="2:21" ht="14.25" customHeight="1">
      <c r="B359" s="10" t="s">
        <v>9</v>
      </c>
      <c r="C359" s="10" t="s">
        <v>565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2">
        <f t="shared" si="36"/>
        <v>0</v>
      </c>
      <c r="O359" s="112">
        <f t="shared" si="37"/>
        <v>0</v>
      </c>
      <c r="P359" s="218"/>
      <c r="Q359" s="218"/>
      <c r="R359" s="237"/>
      <c r="S359" s="237"/>
      <c r="T359" s="237"/>
      <c r="U359" s="195"/>
    </row>
    <row r="360" spans="2:21" ht="14.25" customHeight="1">
      <c r="B360" s="2" t="s">
        <v>37</v>
      </c>
      <c r="C360" s="2" t="s">
        <v>566</v>
      </c>
      <c r="D360" s="3">
        <v>0</v>
      </c>
      <c r="E360" s="3">
        <v>0</v>
      </c>
      <c r="F360" s="3">
        <v>0</v>
      </c>
      <c r="G360" s="3">
        <v>0</v>
      </c>
      <c r="H360" s="3">
        <v>57</v>
      </c>
      <c r="I360" s="3">
        <v>57</v>
      </c>
      <c r="J360" s="11">
        <v>0</v>
      </c>
      <c r="K360" s="11">
        <v>0</v>
      </c>
      <c r="L360" s="3">
        <v>0</v>
      </c>
      <c r="M360" s="3">
        <v>0</v>
      </c>
      <c r="N360" s="80">
        <f t="shared" si="36"/>
        <v>57</v>
      </c>
      <c r="O360" s="80">
        <f t="shared" si="37"/>
        <v>57</v>
      </c>
      <c r="P360" s="218"/>
      <c r="Q360" s="218"/>
      <c r="R360" s="237"/>
      <c r="S360" s="237"/>
      <c r="T360" s="237"/>
      <c r="U360" s="195"/>
    </row>
    <row r="361" spans="2:20" ht="38.25" customHeight="1">
      <c r="B361" s="18" t="s">
        <v>120</v>
      </c>
      <c r="C361" s="18" t="s">
        <v>692</v>
      </c>
      <c r="D361" s="16">
        <v>0</v>
      </c>
      <c r="E361" s="16">
        <v>0</v>
      </c>
      <c r="F361" s="16">
        <f>F362+F363+F364+F365+F366+F367</f>
        <v>0</v>
      </c>
      <c r="G361" s="16">
        <f aca="true" t="shared" si="48" ref="G361:M361">G362+G363+G364+G365+G366+G367</f>
        <v>0</v>
      </c>
      <c r="H361" s="16">
        <f t="shared" si="48"/>
        <v>984.8</v>
      </c>
      <c r="I361" s="16">
        <f t="shared" si="48"/>
        <v>975.4000000000001</v>
      </c>
      <c r="J361" s="16">
        <v>0</v>
      </c>
      <c r="K361" s="16">
        <v>0</v>
      </c>
      <c r="L361" s="16">
        <f t="shared" si="48"/>
        <v>0</v>
      </c>
      <c r="M361" s="16">
        <f t="shared" si="48"/>
        <v>0</v>
      </c>
      <c r="N361" s="33">
        <f t="shared" si="36"/>
        <v>984.8</v>
      </c>
      <c r="O361" s="33">
        <f t="shared" si="37"/>
        <v>975.4000000000001</v>
      </c>
      <c r="P361" s="53" t="s">
        <v>693</v>
      </c>
      <c r="Q361" s="53" t="s">
        <v>516</v>
      </c>
      <c r="R361" s="54" t="s">
        <v>694</v>
      </c>
      <c r="S361" s="54">
        <v>5126</v>
      </c>
      <c r="T361" s="54">
        <v>4428.52</v>
      </c>
    </row>
    <row r="362" spans="2:20" ht="46.5" customHeight="1">
      <c r="B362" s="2" t="s">
        <v>11</v>
      </c>
      <c r="C362" s="2" t="s">
        <v>567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11">
        <v>0</v>
      </c>
      <c r="K362" s="11">
        <v>0</v>
      </c>
      <c r="L362" s="3">
        <v>0</v>
      </c>
      <c r="M362" s="3">
        <v>0</v>
      </c>
      <c r="N362" s="80">
        <f t="shared" si="36"/>
        <v>0</v>
      </c>
      <c r="O362" s="80">
        <f t="shared" si="37"/>
        <v>0</v>
      </c>
      <c r="P362" s="53" t="s">
        <v>695</v>
      </c>
      <c r="Q362" s="53" t="s">
        <v>516</v>
      </c>
      <c r="R362" s="54" t="s">
        <v>696</v>
      </c>
      <c r="S362" s="54">
        <v>15100</v>
      </c>
      <c r="T362" s="54">
        <v>10753.31</v>
      </c>
    </row>
    <row r="363" spans="2:20" ht="35.25" customHeight="1">
      <c r="B363" s="2" t="s">
        <v>13</v>
      </c>
      <c r="C363" s="2" t="s">
        <v>568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11">
        <v>0</v>
      </c>
      <c r="K363" s="11">
        <v>0</v>
      </c>
      <c r="L363" s="3">
        <v>0</v>
      </c>
      <c r="M363" s="3">
        <v>0</v>
      </c>
      <c r="N363" s="80">
        <f t="shared" si="36"/>
        <v>0</v>
      </c>
      <c r="O363" s="80">
        <f t="shared" si="37"/>
        <v>0</v>
      </c>
      <c r="P363" s="53" t="s">
        <v>697</v>
      </c>
      <c r="Q363" s="53" t="s">
        <v>516</v>
      </c>
      <c r="R363" s="54" t="s">
        <v>698</v>
      </c>
      <c r="S363" s="54">
        <v>3000</v>
      </c>
      <c r="T363" s="54">
        <v>1872.62</v>
      </c>
    </row>
    <row r="364" spans="2:20" ht="24.75" customHeight="1">
      <c r="B364" s="2" t="s">
        <v>15</v>
      </c>
      <c r="C364" s="2" t="s">
        <v>569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11">
        <v>0</v>
      </c>
      <c r="K364" s="11">
        <v>0</v>
      </c>
      <c r="L364" s="3">
        <v>0</v>
      </c>
      <c r="M364" s="3">
        <v>0</v>
      </c>
      <c r="N364" s="80">
        <f t="shared" si="36"/>
        <v>0</v>
      </c>
      <c r="O364" s="80">
        <f t="shared" si="37"/>
        <v>0</v>
      </c>
      <c r="P364" s="53" t="s">
        <v>699</v>
      </c>
      <c r="Q364" s="53" t="s">
        <v>516</v>
      </c>
      <c r="R364" s="54" t="s">
        <v>700</v>
      </c>
      <c r="S364" s="54">
        <v>6875</v>
      </c>
      <c r="T364" s="54">
        <v>9924.63</v>
      </c>
    </row>
    <row r="365" spans="2:20" ht="18.75" customHeight="1">
      <c r="B365" s="2" t="s">
        <v>18</v>
      </c>
      <c r="C365" s="2" t="s">
        <v>570</v>
      </c>
      <c r="D365" s="3">
        <v>0</v>
      </c>
      <c r="E365" s="3">
        <v>0</v>
      </c>
      <c r="F365" s="3">
        <v>0</v>
      </c>
      <c r="G365" s="3">
        <v>0</v>
      </c>
      <c r="H365" s="3">
        <v>716.1</v>
      </c>
      <c r="I365" s="3">
        <v>709.7</v>
      </c>
      <c r="J365" s="11">
        <v>0</v>
      </c>
      <c r="K365" s="11">
        <v>0</v>
      </c>
      <c r="L365" s="3">
        <v>0</v>
      </c>
      <c r="M365" s="3">
        <v>0</v>
      </c>
      <c r="N365" s="80">
        <f t="shared" si="36"/>
        <v>716.1</v>
      </c>
      <c r="O365" s="80">
        <f t="shared" si="37"/>
        <v>709.7</v>
      </c>
      <c r="P365" s="53" t="s">
        <v>701</v>
      </c>
      <c r="Q365" s="53" t="s">
        <v>690</v>
      </c>
      <c r="R365" s="54" t="s">
        <v>702</v>
      </c>
      <c r="S365" s="54">
        <v>1014.5</v>
      </c>
      <c r="T365" s="54">
        <v>241.7</v>
      </c>
    </row>
    <row r="366" spans="2:20" ht="24" customHeight="1">
      <c r="B366" s="2" t="s">
        <v>20</v>
      </c>
      <c r="C366" s="2" t="s">
        <v>571</v>
      </c>
      <c r="D366" s="3">
        <v>0</v>
      </c>
      <c r="E366" s="3">
        <v>0</v>
      </c>
      <c r="F366" s="3">
        <v>0</v>
      </c>
      <c r="G366" s="3">
        <v>0</v>
      </c>
      <c r="H366" s="3">
        <v>48</v>
      </c>
      <c r="I366" s="3">
        <v>45</v>
      </c>
      <c r="J366" s="11">
        <v>0</v>
      </c>
      <c r="K366" s="11">
        <v>0</v>
      </c>
      <c r="L366" s="3">
        <v>0</v>
      </c>
      <c r="M366" s="3">
        <v>0</v>
      </c>
      <c r="N366" s="80">
        <f t="shared" si="36"/>
        <v>48</v>
      </c>
      <c r="O366" s="80">
        <f t="shared" si="37"/>
        <v>45</v>
      </c>
      <c r="P366" s="53" t="s">
        <v>703</v>
      </c>
      <c r="Q366" s="53" t="s">
        <v>516</v>
      </c>
      <c r="R366" s="54" t="s">
        <v>704</v>
      </c>
      <c r="S366" s="54">
        <v>2242.1</v>
      </c>
      <c r="T366" s="54">
        <v>2285.5</v>
      </c>
    </row>
    <row r="367" spans="2:20" ht="37.5" customHeight="1">
      <c r="B367" s="2" t="s">
        <v>22</v>
      </c>
      <c r="C367" s="2" t="s">
        <v>572</v>
      </c>
      <c r="D367" s="3">
        <v>0</v>
      </c>
      <c r="E367" s="3">
        <v>0</v>
      </c>
      <c r="F367" s="3">
        <v>0</v>
      </c>
      <c r="G367" s="3">
        <v>0</v>
      </c>
      <c r="H367" s="3">
        <v>220.7</v>
      </c>
      <c r="I367" s="3">
        <v>220.7</v>
      </c>
      <c r="J367" s="11">
        <v>0</v>
      </c>
      <c r="K367" s="11">
        <v>0</v>
      </c>
      <c r="L367" s="3">
        <v>0</v>
      </c>
      <c r="M367" s="3">
        <v>0</v>
      </c>
      <c r="N367" s="80">
        <f t="shared" si="36"/>
        <v>220.7</v>
      </c>
      <c r="O367" s="80">
        <f t="shared" si="37"/>
        <v>220.7</v>
      </c>
      <c r="P367" s="53" t="s">
        <v>705</v>
      </c>
      <c r="Q367" s="53" t="s">
        <v>706</v>
      </c>
      <c r="R367" s="54" t="s">
        <v>707</v>
      </c>
      <c r="S367" s="54">
        <v>2449</v>
      </c>
      <c r="T367" s="54">
        <v>367.55</v>
      </c>
    </row>
    <row r="368" spans="2:20" ht="35.25" customHeight="1">
      <c r="B368" s="18" t="s">
        <v>123</v>
      </c>
      <c r="C368" s="18" t="s">
        <v>708</v>
      </c>
      <c r="D368" s="16">
        <v>0</v>
      </c>
      <c r="E368" s="16">
        <v>0</v>
      </c>
      <c r="F368" s="16">
        <f>F369+F370+F371</f>
        <v>0</v>
      </c>
      <c r="G368" s="16">
        <f aca="true" t="shared" si="49" ref="G368:M368">G369+G370+G371</f>
        <v>0</v>
      </c>
      <c r="H368" s="16">
        <f t="shared" si="49"/>
        <v>0</v>
      </c>
      <c r="I368" s="16">
        <f t="shared" si="49"/>
        <v>0</v>
      </c>
      <c r="J368" s="16">
        <v>0</v>
      </c>
      <c r="K368" s="16">
        <v>0</v>
      </c>
      <c r="L368" s="16">
        <f t="shared" si="49"/>
        <v>0</v>
      </c>
      <c r="M368" s="16">
        <f t="shared" si="49"/>
        <v>0</v>
      </c>
      <c r="N368" s="33">
        <f t="shared" si="36"/>
        <v>0</v>
      </c>
      <c r="O368" s="33">
        <f t="shared" si="37"/>
        <v>0</v>
      </c>
      <c r="P368" s="53" t="s">
        <v>709</v>
      </c>
      <c r="Q368" s="53" t="s">
        <v>130</v>
      </c>
      <c r="R368" s="54" t="s">
        <v>204</v>
      </c>
      <c r="S368" s="54">
        <v>100</v>
      </c>
      <c r="T368" s="54">
        <v>16.41</v>
      </c>
    </row>
    <row r="369" spans="2:20" ht="35.25" customHeight="1">
      <c r="B369" s="2" t="s">
        <v>26</v>
      </c>
      <c r="C369" s="2" t="s">
        <v>573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11">
        <v>0</v>
      </c>
      <c r="K369" s="11">
        <v>0</v>
      </c>
      <c r="L369" s="3">
        <v>0</v>
      </c>
      <c r="M369" s="3">
        <v>0</v>
      </c>
      <c r="N369" s="80">
        <f t="shared" si="36"/>
        <v>0</v>
      </c>
      <c r="O369" s="80">
        <f t="shared" si="37"/>
        <v>0</v>
      </c>
      <c r="P369" s="53" t="s">
        <v>710</v>
      </c>
      <c r="Q369" s="53" t="s">
        <v>130</v>
      </c>
      <c r="R369" s="54" t="s">
        <v>204</v>
      </c>
      <c r="S369" s="54">
        <v>100</v>
      </c>
      <c r="T369" s="54">
        <v>93.5</v>
      </c>
    </row>
    <row r="370" spans="2:20" ht="24" customHeight="1">
      <c r="B370" s="2" t="s">
        <v>28</v>
      </c>
      <c r="C370" s="2" t="s">
        <v>574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11">
        <v>0</v>
      </c>
      <c r="K370" s="11">
        <v>0</v>
      </c>
      <c r="L370" s="3">
        <v>0</v>
      </c>
      <c r="M370" s="3">
        <v>0</v>
      </c>
      <c r="N370" s="80">
        <f t="shared" si="36"/>
        <v>0</v>
      </c>
      <c r="O370" s="80">
        <f t="shared" si="37"/>
        <v>0</v>
      </c>
      <c r="P370" s="53" t="s">
        <v>711</v>
      </c>
      <c r="Q370" s="53" t="s">
        <v>706</v>
      </c>
      <c r="R370" s="54" t="s">
        <v>712</v>
      </c>
      <c r="S370" s="54">
        <v>245</v>
      </c>
      <c r="T370" s="54">
        <v>21.1925</v>
      </c>
    </row>
    <row r="371" spans="2:20" ht="46.5" customHeight="1">
      <c r="B371" s="241" t="s">
        <v>93</v>
      </c>
      <c r="C371" s="241" t="s">
        <v>575</v>
      </c>
      <c r="D371" s="238">
        <v>0</v>
      </c>
      <c r="E371" s="238">
        <v>0</v>
      </c>
      <c r="F371" s="238">
        <v>0</v>
      </c>
      <c r="G371" s="238">
        <v>0</v>
      </c>
      <c r="H371" s="238">
        <v>0</v>
      </c>
      <c r="I371" s="238">
        <v>0</v>
      </c>
      <c r="J371" s="238">
        <v>0</v>
      </c>
      <c r="K371" s="238">
        <v>0</v>
      </c>
      <c r="L371" s="238">
        <v>0</v>
      </c>
      <c r="M371" s="238">
        <v>0</v>
      </c>
      <c r="N371" s="238">
        <f t="shared" si="36"/>
        <v>0</v>
      </c>
      <c r="O371" s="238">
        <f t="shared" si="37"/>
        <v>0</v>
      </c>
      <c r="P371" s="53" t="s">
        <v>713</v>
      </c>
      <c r="Q371" s="53" t="s">
        <v>706</v>
      </c>
      <c r="R371" s="54" t="s">
        <v>714</v>
      </c>
      <c r="S371" s="54">
        <v>35484</v>
      </c>
      <c r="T371" s="54">
        <v>38122.99</v>
      </c>
    </row>
    <row r="372" spans="2:20" ht="23.25" customHeight="1">
      <c r="B372" s="243"/>
      <c r="C372" s="243"/>
      <c r="D372" s="240"/>
      <c r="E372" s="240"/>
      <c r="F372" s="240"/>
      <c r="G372" s="240"/>
      <c r="H372" s="240"/>
      <c r="I372" s="240"/>
      <c r="J372" s="240">
        <v>0</v>
      </c>
      <c r="K372" s="240">
        <v>0</v>
      </c>
      <c r="L372" s="240"/>
      <c r="M372" s="240"/>
      <c r="N372" s="240"/>
      <c r="O372" s="240"/>
      <c r="P372" s="55" t="s">
        <v>715</v>
      </c>
      <c r="Q372" s="55" t="s">
        <v>516</v>
      </c>
      <c r="R372" s="71" t="s">
        <v>204</v>
      </c>
      <c r="S372" s="71">
        <v>23741</v>
      </c>
      <c r="T372" s="71">
        <v>31752.32</v>
      </c>
    </row>
    <row r="373" spans="2:21" ht="61.5" customHeight="1">
      <c r="B373" s="18" t="s">
        <v>122</v>
      </c>
      <c r="C373" s="18" t="s">
        <v>716</v>
      </c>
      <c r="D373" s="16">
        <v>0</v>
      </c>
      <c r="E373" s="16">
        <v>0</v>
      </c>
      <c r="F373" s="16">
        <f>F374</f>
        <v>0</v>
      </c>
      <c r="G373" s="16">
        <f aca="true" t="shared" si="50" ref="G373:M373">G374</f>
        <v>0</v>
      </c>
      <c r="H373" s="16">
        <f t="shared" si="50"/>
        <v>0</v>
      </c>
      <c r="I373" s="16">
        <f t="shared" si="50"/>
        <v>0</v>
      </c>
      <c r="J373" s="16">
        <v>0</v>
      </c>
      <c r="K373" s="16">
        <v>0</v>
      </c>
      <c r="L373" s="16">
        <f t="shared" si="50"/>
        <v>0</v>
      </c>
      <c r="M373" s="16">
        <f t="shared" si="50"/>
        <v>0</v>
      </c>
      <c r="N373" s="33">
        <f>F373+H373+L373</f>
        <v>0</v>
      </c>
      <c r="O373" s="33">
        <f>G373+I373+M373</f>
        <v>0</v>
      </c>
      <c r="P373" s="217" t="s">
        <v>718</v>
      </c>
      <c r="Q373" s="217" t="s">
        <v>130</v>
      </c>
      <c r="R373" s="236" t="s">
        <v>204</v>
      </c>
      <c r="S373" s="236">
        <v>100</v>
      </c>
      <c r="T373" s="236">
        <v>45.8</v>
      </c>
      <c r="U373" s="195"/>
    </row>
    <row r="374" spans="2:21" ht="34.5" customHeight="1">
      <c r="B374" s="2" t="s">
        <v>30</v>
      </c>
      <c r="C374" s="2" t="s">
        <v>576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80">
        <f t="shared" si="36"/>
        <v>0</v>
      </c>
      <c r="O374" s="80">
        <f t="shared" si="37"/>
        <v>0</v>
      </c>
      <c r="P374" s="218"/>
      <c r="Q374" s="218"/>
      <c r="R374" s="237"/>
      <c r="S374" s="237"/>
      <c r="T374" s="237"/>
      <c r="U374" s="195"/>
    </row>
    <row r="375" spans="2:21" ht="25.5" customHeight="1">
      <c r="B375" s="18" t="s">
        <v>148</v>
      </c>
      <c r="C375" s="18" t="s">
        <v>717</v>
      </c>
      <c r="D375" s="16">
        <v>0</v>
      </c>
      <c r="E375" s="16">
        <v>0</v>
      </c>
      <c r="F375" s="16">
        <f>F376+F377</f>
        <v>0</v>
      </c>
      <c r="G375" s="16">
        <f aca="true" t="shared" si="51" ref="G375:M375">G376+G377</f>
        <v>0</v>
      </c>
      <c r="H375" s="16">
        <f t="shared" si="51"/>
        <v>1664.2</v>
      </c>
      <c r="I375" s="16">
        <f t="shared" si="51"/>
        <v>1594.2</v>
      </c>
      <c r="J375" s="16">
        <v>0</v>
      </c>
      <c r="K375" s="16">
        <v>0</v>
      </c>
      <c r="L375" s="16">
        <f t="shared" si="51"/>
        <v>0</v>
      </c>
      <c r="M375" s="16">
        <f t="shared" si="51"/>
        <v>0</v>
      </c>
      <c r="N375" s="33">
        <f t="shared" si="36"/>
        <v>1664.2</v>
      </c>
      <c r="O375" s="33">
        <f t="shared" si="37"/>
        <v>1594.2</v>
      </c>
      <c r="P375" s="217" t="s">
        <v>719</v>
      </c>
      <c r="Q375" s="217" t="s">
        <v>690</v>
      </c>
      <c r="R375" s="236" t="s">
        <v>720</v>
      </c>
      <c r="S375" s="236">
        <v>1313.2</v>
      </c>
      <c r="T375" s="236">
        <v>739.6</v>
      </c>
      <c r="U375" s="195"/>
    </row>
    <row r="376" spans="2:21" ht="24" customHeight="1">
      <c r="B376" s="2" t="s">
        <v>32</v>
      </c>
      <c r="C376" s="2" t="s">
        <v>577</v>
      </c>
      <c r="D376" s="3">
        <v>0</v>
      </c>
      <c r="E376" s="3">
        <v>0</v>
      </c>
      <c r="F376" s="3">
        <v>0</v>
      </c>
      <c r="G376" s="3">
        <v>0</v>
      </c>
      <c r="H376" s="3">
        <v>469.2</v>
      </c>
      <c r="I376" s="3">
        <v>399.2</v>
      </c>
      <c r="J376" s="11">
        <v>0</v>
      </c>
      <c r="K376" s="11">
        <v>0</v>
      </c>
      <c r="L376" s="3">
        <v>0</v>
      </c>
      <c r="M376" s="8">
        <v>0</v>
      </c>
      <c r="N376" s="80">
        <f t="shared" si="36"/>
        <v>469.2</v>
      </c>
      <c r="O376" s="80">
        <f t="shared" si="37"/>
        <v>399.2</v>
      </c>
      <c r="P376" s="218"/>
      <c r="Q376" s="218"/>
      <c r="R376" s="237"/>
      <c r="S376" s="237"/>
      <c r="T376" s="237"/>
      <c r="U376" s="195"/>
    </row>
    <row r="377" spans="2:21" ht="25.5" customHeight="1">
      <c r="B377" s="2" t="s">
        <v>34</v>
      </c>
      <c r="C377" s="2" t="s">
        <v>578</v>
      </c>
      <c r="D377" s="3">
        <v>0</v>
      </c>
      <c r="E377" s="3">
        <v>0</v>
      </c>
      <c r="F377" s="3">
        <v>0</v>
      </c>
      <c r="G377" s="3">
        <v>0</v>
      </c>
      <c r="H377" s="3">
        <v>1195</v>
      </c>
      <c r="I377" s="3">
        <v>1195</v>
      </c>
      <c r="J377" s="11">
        <v>0</v>
      </c>
      <c r="K377" s="11">
        <v>0</v>
      </c>
      <c r="L377" s="3">
        <v>0</v>
      </c>
      <c r="M377" s="3">
        <v>0</v>
      </c>
      <c r="N377" s="80">
        <f t="shared" si="36"/>
        <v>1195</v>
      </c>
      <c r="O377" s="80">
        <f t="shared" si="37"/>
        <v>1195</v>
      </c>
      <c r="P377" s="218"/>
      <c r="Q377" s="218"/>
      <c r="R377" s="237"/>
      <c r="S377" s="237"/>
      <c r="T377" s="237"/>
      <c r="U377" s="195"/>
    </row>
    <row r="378" spans="2:20" ht="24" customHeight="1">
      <c r="B378" s="232" t="s">
        <v>721</v>
      </c>
      <c r="C378" s="250"/>
      <c r="D378" s="89">
        <f>D358+D361+D368+D373+D375</f>
        <v>0</v>
      </c>
      <c r="E378" s="89">
        <f aca="true" t="shared" si="52" ref="E378:O378">E358+E361+E368+E373+E375</f>
        <v>0</v>
      </c>
      <c r="F378" s="89">
        <f t="shared" si="52"/>
        <v>0</v>
      </c>
      <c r="G378" s="89">
        <f t="shared" si="52"/>
        <v>0</v>
      </c>
      <c r="H378" s="89">
        <f t="shared" si="52"/>
        <v>2706</v>
      </c>
      <c r="I378" s="89">
        <f t="shared" si="52"/>
        <v>2626.6000000000004</v>
      </c>
      <c r="J378" s="180">
        <v>0</v>
      </c>
      <c r="K378" s="180">
        <v>0</v>
      </c>
      <c r="L378" s="89">
        <f t="shared" si="52"/>
        <v>0</v>
      </c>
      <c r="M378" s="89">
        <f t="shared" si="52"/>
        <v>0</v>
      </c>
      <c r="N378" s="89">
        <f t="shared" si="52"/>
        <v>2706</v>
      </c>
      <c r="O378" s="93">
        <f t="shared" si="52"/>
        <v>2626.6000000000004</v>
      </c>
      <c r="P378" s="14"/>
      <c r="Q378" s="14"/>
      <c r="R378" s="14"/>
      <c r="S378" s="14"/>
      <c r="T378" s="14"/>
    </row>
    <row r="379" spans="2:20" ht="24" customHeight="1">
      <c r="B379" s="197" t="s">
        <v>1311</v>
      </c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9"/>
    </row>
    <row r="380" spans="2:20" ht="30" customHeight="1">
      <c r="B380" s="197" t="s">
        <v>722</v>
      </c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6"/>
      <c r="Q380" s="266"/>
      <c r="R380" s="266"/>
      <c r="S380" s="266"/>
      <c r="T380" s="267"/>
    </row>
    <row r="381" spans="2:20" ht="58.5" customHeight="1">
      <c r="B381" s="128" t="s">
        <v>286</v>
      </c>
      <c r="C381" s="129" t="s">
        <v>723</v>
      </c>
      <c r="D381" s="36">
        <v>0</v>
      </c>
      <c r="E381" s="36">
        <v>0</v>
      </c>
      <c r="F381" s="36">
        <f>F382</f>
        <v>3270.9</v>
      </c>
      <c r="G381" s="36">
        <f aca="true" t="shared" si="53" ref="G381:M381">G382</f>
        <v>3204.6</v>
      </c>
      <c r="H381" s="36">
        <f t="shared" si="53"/>
        <v>0</v>
      </c>
      <c r="I381" s="36">
        <f t="shared" si="53"/>
        <v>0</v>
      </c>
      <c r="J381" s="36">
        <v>0</v>
      </c>
      <c r="K381" s="36">
        <v>0</v>
      </c>
      <c r="L381" s="36">
        <f t="shared" si="53"/>
        <v>0</v>
      </c>
      <c r="M381" s="36">
        <f t="shared" si="53"/>
        <v>0</v>
      </c>
      <c r="N381" s="36">
        <f>F381+H381+L381</f>
        <v>3270.9</v>
      </c>
      <c r="O381" s="36">
        <f>G381+I381+M381</f>
        <v>3204.6</v>
      </c>
      <c r="P381" s="170" t="s">
        <v>724</v>
      </c>
      <c r="Q381" s="170" t="s">
        <v>130</v>
      </c>
      <c r="R381" s="146" t="s">
        <v>131</v>
      </c>
      <c r="S381" s="146">
        <v>100</v>
      </c>
      <c r="T381" s="146">
        <v>100</v>
      </c>
    </row>
    <row r="382" spans="2:20" ht="48" customHeight="1">
      <c r="B382" s="241" t="s">
        <v>9</v>
      </c>
      <c r="C382" s="268" t="s">
        <v>579</v>
      </c>
      <c r="D382" s="262">
        <v>0</v>
      </c>
      <c r="E382" s="262">
        <v>0</v>
      </c>
      <c r="F382" s="262">
        <v>3270.9</v>
      </c>
      <c r="G382" s="262">
        <v>3204.6</v>
      </c>
      <c r="H382" s="262">
        <v>0</v>
      </c>
      <c r="I382" s="262">
        <v>0</v>
      </c>
      <c r="J382" s="125">
        <v>0</v>
      </c>
      <c r="K382" s="125">
        <v>0</v>
      </c>
      <c r="L382" s="262">
        <v>0</v>
      </c>
      <c r="M382" s="262">
        <v>0</v>
      </c>
      <c r="N382" s="262">
        <f t="shared" si="36"/>
        <v>3270.9</v>
      </c>
      <c r="O382" s="262">
        <f t="shared" si="37"/>
        <v>3204.6</v>
      </c>
      <c r="P382" s="53" t="s">
        <v>725</v>
      </c>
      <c r="Q382" s="53" t="s">
        <v>130</v>
      </c>
      <c r="R382" s="54" t="s">
        <v>131</v>
      </c>
      <c r="S382" s="54">
        <v>100</v>
      </c>
      <c r="T382" s="54">
        <v>100</v>
      </c>
    </row>
    <row r="383" spans="2:20" ht="45.75" customHeight="1">
      <c r="B383" s="242"/>
      <c r="C383" s="269"/>
      <c r="D383" s="263"/>
      <c r="E383" s="263"/>
      <c r="F383" s="263"/>
      <c r="G383" s="263"/>
      <c r="H383" s="263"/>
      <c r="I383" s="263"/>
      <c r="J383" s="126"/>
      <c r="K383" s="126"/>
      <c r="L383" s="263"/>
      <c r="M383" s="263"/>
      <c r="N383" s="263"/>
      <c r="O383" s="263"/>
      <c r="P383" s="53" t="s">
        <v>726</v>
      </c>
      <c r="Q383" s="53" t="s">
        <v>130</v>
      </c>
      <c r="R383" s="54" t="s">
        <v>131</v>
      </c>
      <c r="S383" s="54">
        <v>100</v>
      </c>
      <c r="T383" s="54">
        <v>100</v>
      </c>
    </row>
    <row r="384" spans="2:20" ht="44.25" customHeight="1">
      <c r="B384" s="242"/>
      <c r="C384" s="269"/>
      <c r="D384" s="263"/>
      <c r="E384" s="263"/>
      <c r="F384" s="263"/>
      <c r="G384" s="263"/>
      <c r="H384" s="263"/>
      <c r="I384" s="263"/>
      <c r="J384" s="126"/>
      <c r="K384" s="126"/>
      <c r="L384" s="263"/>
      <c r="M384" s="263"/>
      <c r="N384" s="263"/>
      <c r="O384" s="263"/>
      <c r="P384" s="53" t="s">
        <v>727</v>
      </c>
      <c r="Q384" s="53" t="s">
        <v>130</v>
      </c>
      <c r="R384" s="54" t="s">
        <v>728</v>
      </c>
      <c r="S384" s="54">
        <v>90</v>
      </c>
      <c r="T384" s="54">
        <v>90</v>
      </c>
    </row>
    <row r="385" spans="2:21" ht="34.5" customHeight="1">
      <c r="B385" s="242"/>
      <c r="C385" s="269"/>
      <c r="D385" s="263"/>
      <c r="E385" s="263"/>
      <c r="F385" s="263"/>
      <c r="G385" s="263"/>
      <c r="H385" s="263"/>
      <c r="I385" s="263"/>
      <c r="J385" s="126"/>
      <c r="K385" s="126"/>
      <c r="L385" s="263"/>
      <c r="M385" s="263"/>
      <c r="N385" s="263"/>
      <c r="O385" s="263"/>
      <c r="P385" s="53" t="s">
        <v>729</v>
      </c>
      <c r="Q385" s="53" t="s">
        <v>130</v>
      </c>
      <c r="R385" s="54" t="s">
        <v>4</v>
      </c>
      <c r="S385" s="54">
        <v>4</v>
      </c>
      <c r="T385" s="54">
        <v>75</v>
      </c>
      <c r="U385" s="186"/>
    </row>
    <row r="386" spans="2:20" ht="56.25" customHeight="1">
      <c r="B386" s="243"/>
      <c r="C386" s="270"/>
      <c r="D386" s="264"/>
      <c r="E386" s="264"/>
      <c r="F386" s="264"/>
      <c r="G386" s="264"/>
      <c r="H386" s="264"/>
      <c r="I386" s="264"/>
      <c r="J386" s="127"/>
      <c r="K386" s="127"/>
      <c r="L386" s="264"/>
      <c r="M386" s="264"/>
      <c r="N386" s="264"/>
      <c r="O386" s="264"/>
      <c r="P386" s="55" t="s">
        <v>730</v>
      </c>
      <c r="Q386" s="55" t="s">
        <v>130</v>
      </c>
      <c r="R386" s="71" t="s">
        <v>17</v>
      </c>
      <c r="S386" s="71">
        <v>3.5</v>
      </c>
      <c r="T386" s="71">
        <v>3.5</v>
      </c>
    </row>
    <row r="387" spans="2:20" ht="24.75" customHeight="1">
      <c r="B387" s="232" t="s">
        <v>731</v>
      </c>
      <c r="C387" s="250"/>
      <c r="D387" s="89">
        <f>D381</f>
        <v>0</v>
      </c>
      <c r="E387" s="89">
        <f aca="true" t="shared" si="54" ref="E387:O387">E381</f>
        <v>0</v>
      </c>
      <c r="F387" s="89">
        <f t="shared" si="54"/>
        <v>3270.9</v>
      </c>
      <c r="G387" s="89">
        <f t="shared" si="54"/>
        <v>3204.6</v>
      </c>
      <c r="H387" s="89">
        <f t="shared" si="54"/>
        <v>0</v>
      </c>
      <c r="I387" s="89">
        <f t="shared" si="54"/>
        <v>0</v>
      </c>
      <c r="J387" s="89">
        <v>0</v>
      </c>
      <c r="K387" s="89">
        <v>0</v>
      </c>
      <c r="L387" s="89">
        <f t="shared" si="54"/>
        <v>0</v>
      </c>
      <c r="M387" s="89">
        <f t="shared" si="54"/>
        <v>0</v>
      </c>
      <c r="N387" s="89">
        <f>N381</f>
        <v>3270.9</v>
      </c>
      <c r="O387" s="93">
        <f t="shared" si="54"/>
        <v>3204.6</v>
      </c>
      <c r="P387" s="14"/>
      <c r="Q387" s="14"/>
      <c r="R387" s="14"/>
      <c r="S387" s="14"/>
      <c r="T387" s="14"/>
    </row>
    <row r="388" spans="2:20" ht="24.75" customHeight="1">
      <c r="B388" s="208" t="s">
        <v>1312</v>
      </c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10"/>
    </row>
    <row r="389" spans="2:20" ht="24.75" customHeight="1">
      <c r="B389" s="215" t="s">
        <v>732</v>
      </c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16"/>
      <c r="Q389" s="216"/>
      <c r="R389" s="216"/>
      <c r="S389" s="216"/>
      <c r="T389" s="216"/>
    </row>
    <row r="390" spans="2:20" ht="24.75" customHeight="1">
      <c r="B390" s="128" t="s">
        <v>286</v>
      </c>
      <c r="C390" s="129" t="s">
        <v>580</v>
      </c>
      <c r="D390" s="36">
        <v>0</v>
      </c>
      <c r="E390" s="36">
        <v>0</v>
      </c>
      <c r="F390" s="36">
        <f>F391</f>
        <v>0</v>
      </c>
      <c r="G390" s="36">
        <f>G391</f>
        <v>0</v>
      </c>
      <c r="H390" s="36">
        <f>H391</f>
        <v>0</v>
      </c>
      <c r="I390" s="36">
        <f>I391</f>
        <v>0</v>
      </c>
      <c r="J390" s="36">
        <v>0</v>
      </c>
      <c r="K390" s="36">
        <v>0</v>
      </c>
      <c r="L390" s="36">
        <f>L391</f>
        <v>0</v>
      </c>
      <c r="M390" s="36">
        <f>M391</f>
        <v>0</v>
      </c>
      <c r="N390" s="36">
        <f>F390+H390+L390</f>
        <v>0</v>
      </c>
      <c r="O390" s="36">
        <f>G390+I390+M390</f>
        <v>0</v>
      </c>
      <c r="P390" s="260" t="s">
        <v>733</v>
      </c>
      <c r="Q390" s="260" t="s">
        <v>130</v>
      </c>
      <c r="R390" s="261" t="s">
        <v>131</v>
      </c>
      <c r="S390" s="261">
        <v>100</v>
      </c>
      <c r="T390" s="261">
        <v>100</v>
      </c>
    </row>
    <row r="391" spans="2:20" ht="37.5" customHeight="1">
      <c r="B391" s="2" t="s">
        <v>9</v>
      </c>
      <c r="C391" s="2" t="s">
        <v>580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8">
        <v>0</v>
      </c>
      <c r="N391" s="66">
        <f t="shared" si="36"/>
        <v>0</v>
      </c>
      <c r="O391" s="66">
        <f t="shared" si="37"/>
        <v>0</v>
      </c>
      <c r="P391" s="218"/>
      <c r="Q391" s="218"/>
      <c r="R391" s="237"/>
      <c r="S391" s="237"/>
      <c r="T391" s="237"/>
    </row>
    <row r="392" spans="2:20" ht="39.75" customHeight="1">
      <c r="B392" s="18" t="s">
        <v>120</v>
      </c>
      <c r="C392" s="18" t="s">
        <v>734</v>
      </c>
      <c r="D392" s="36">
        <v>0</v>
      </c>
      <c r="E392" s="36">
        <v>0</v>
      </c>
      <c r="F392" s="36">
        <f>F393+F394</f>
        <v>0</v>
      </c>
      <c r="G392" s="36">
        <f aca="true" t="shared" si="55" ref="G392:M392">G393+G394</f>
        <v>0</v>
      </c>
      <c r="H392" s="36">
        <f t="shared" si="55"/>
        <v>0</v>
      </c>
      <c r="I392" s="36">
        <f t="shared" si="55"/>
        <v>0</v>
      </c>
      <c r="J392" s="36">
        <v>0</v>
      </c>
      <c r="K392" s="36">
        <v>0</v>
      </c>
      <c r="L392" s="36">
        <f t="shared" si="55"/>
        <v>0</v>
      </c>
      <c r="M392" s="81">
        <f t="shared" si="55"/>
        <v>0</v>
      </c>
      <c r="N392" s="33">
        <f>F392+H392+L392</f>
        <v>0</v>
      </c>
      <c r="O392" s="33">
        <f>G392+I392+M392</f>
        <v>0</v>
      </c>
      <c r="P392" s="217" t="s">
        <v>735</v>
      </c>
      <c r="Q392" s="217" t="s">
        <v>130</v>
      </c>
      <c r="R392" s="236" t="s">
        <v>131</v>
      </c>
      <c r="S392" s="236">
        <v>100</v>
      </c>
      <c r="T392" s="236">
        <v>100</v>
      </c>
    </row>
    <row r="393" spans="2:20" ht="165" customHeight="1">
      <c r="B393" s="2" t="s">
        <v>11</v>
      </c>
      <c r="C393" s="2" t="s">
        <v>581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8">
        <v>0</v>
      </c>
      <c r="N393" s="66">
        <f aca="true" t="shared" si="56" ref="N393:N437">F393+H393+L393</f>
        <v>0</v>
      </c>
      <c r="O393" s="66">
        <f aca="true" t="shared" si="57" ref="O393:O437">G393+I393+M393</f>
        <v>0</v>
      </c>
      <c r="P393" s="218"/>
      <c r="Q393" s="218"/>
      <c r="R393" s="237"/>
      <c r="S393" s="237"/>
      <c r="T393" s="237"/>
    </row>
    <row r="394" spans="2:20" ht="50.25" customHeight="1">
      <c r="B394" s="2" t="s">
        <v>13</v>
      </c>
      <c r="C394" s="2" t="s">
        <v>582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80">
        <f t="shared" si="56"/>
        <v>0</v>
      </c>
      <c r="O394" s="80">
        <f t="shared" si="57"/>
        <v>0</v>
      </c>
      <c r="P394" s="218"/>
      <c r="Q394" s="218"/>
      <c r="R394" s="237"/>
      <c r="S394" s="237"/>
      <c r="T394" s="237"/>
    </row>
    <row r="395" spans="2:20" ht="22.5" customHeight="1">
      <c r="B395" s="18" t="s">
        <v>123</v>
      </c>
      <c r="C395" s="18" t="s">
        <v>736</v>
      </c>
      <c r="D395" s="36">
        <v>0</v>
      </c>
      <c r="E395" s="36">
        <v>0</v>
      </c>
      <c r="F395" s="36">
        <f>F396+F397+F398+F399+F400+F401+F402</f>
        <v>0</v>
      </c>
      <c r="G395" s="36">
        <f aca="true" t="shared" si="58" ref="G395:M395">G396+G397+G398+G399+G400+G401+G402</f>
        <v>0</v>
      </c>
      <c r="H395" s="36">
        <f t="shared" si="58"/>
        <v>0</v>
      </c>
      <c r="I395" s="36">
        <f t="shared" si="58"/>
        <v>0</v>
      </c>
      <c r="J395" s="36">
        <v>0</v>
      </c>
      <c r="K395" s="36">
        <v>0</v>
      </c>
      <c r="L395" s="36">
        <f t="shared" si="58"/>
        <v>0</v>
      </c>
      <c r="M395" s="36">
        <f t="shared" si="58"/>
        <v>0</v>
      </c>
      <c r="N395" s="33">
        <f t="shared" si="56"/>
        <v>0</v>
      </c>
      <c r="O395" s="33">
        <f t="shared" si="57"/>
        <v>0</v>
      </c>
      <c r="P395" s="55" t="s">
        <v>737</v>
      </c>
      <c r="Q395" s="55" t="s">
        <v>130</v>
      </c>
      <c r="R395" s="71" t="s">
        <v>131</v>
      </c>
      <c r="S395" s="71">
        <v>100</v>
      </c>
      <c r="T395" s="71">
        <v>100</v>
      </c>
    </row>
    <row r="396" spans="2:20" ht="31.5" customHeight="1">
      <c r="B396" s="2" t="s">
        <v>26</v>
      </c>
      <c r="C396" s="2" t="s">
        <v>583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80">
        <f t="shared" si="56"/>
        <v>0</v>
      </c>
      <c r="O396" s="80">
        <f t="shared" si="57"/>
        <v>0</v>
      </c>
      <c r="P396" s="217" t="s">
        <v>738</v>
      </c>
      <c r="Q396" s="217" t="s">
        <v>130</v>
      </c>
      <c r="R396" s="236" t="s">
        <v>204</v>
      </c>
      <c r="S396" s="236" t="s">
        <v>739</v>
      </c>
      <c r="T396" s="236">
        <v>0</v>
      </c>
    </row>
    <row r="397" spans="2:20" ht="27.75" customHeight="1">
      <c r="B397" s="2" t="s">
        <v>28</v>
      </c>
      <c r="C397" s="2" t="s">
        <v>584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80">
        <f t="shared" si="56"/>
        <v>0</v>
      </c>
      <c r="O397" s="80">
        <f t="shared" si="57"/>
        <v>0</v>
      </c>
      <c r="P397" s="218"/>
      <c r="Q397" s="218"/>
      <c r="R397" s="237"/>
      <c r="S397" s="237"/>
      <c r="T397" s="237"/>
    </row>
    <row r="398" spans="2:20" ht="14.25" customHeight="1">
      <c r="B398" s="2" t="s">
        <v>93</v>
      </c>
      <c r="C398" s="2" t="s">
        <v>585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80">
        <f t="shared" si="56"/>
        <v>0</v>
      </c>
      <c r="O398" s="80">
        <f t="shared" si="57"/>
        <v>0</v>
      </c>
      <c r="P398" s="218"/>
      <c r="Q398" s="218"/>
      <c r="R398" s="237"/>
      <c r="S398" s="237"/>
      <c r="T398" s="237"/>
    </row>
    <row r="399" spans="2:20" ht="34.5" customHeight="1">
      <c r="B399" s="2" t="s">
        <v>95</v>
      </c>
      <c r="C399" s="2" t="s">
        <v>586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80">
        <f t="shared" si="56"/>
        <v>0</v>
      </c>
      <c r="O399" s="80">
        <f t="shared" si="57"/>
        <v>0</v>
      </c>
      <c r="P399" s="218"/>
      <c r="Q399" s="218"/>
      <c r="R399" s="237"/>
      <c r="S399" s="237"/>
      <c r="T399" s="237"/>
    </row>
    <row r="400" spans="2:20" ht="27.75" customHeight="1">
      <c r="B400" s="2" t="s">
        <v>97</v>
      </c>
      <c r="C400" s="2" t="s">
        <v>587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80">
        <f t="shared" si="56"/>
        <v>0</v>
      </c>
      <c r="O400" s="80">
        <f t="shared" si="57"/>
        <v>0</v>
      </c>
      <c r="P400" s="218"/>
      <c r="Q400" s="218"/>
      <c r="R400" s="237"/>
      <c r="S400" s="237"/>
      <c r="T400" s="237"/>
    </row>
    <row r="401" spans="2:20" ht="26.25" customHeight="1">
      <c r="B401" s="2" t="s">
        <v>427</v>
      </c>
      <c r="C401" s="2" t="s">
        <v>588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80">
        <f t="shared" si="56"/>
        <v>0</v>
      </c>
      <c r="O401" s="80">
        <f t="shared" si="57"/>
        <v>0</v>
      </c>
      <c r="P401" s="218"/>
      <c r="Q401" s="218"/>
      <c r="R401" s="237"/>
      <c r="S401" s="237"/>
      <c r="T401" s="237"/>
    </row>
    <row r="402" spans="2:20" ht="27.75" customHeight="1">
      <c r="B402" s="2" t="s">
        <v>429</v>
      </c>
      <c r="C402" s="2" t="s">
        <v>589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80">
        <f t="shared" si="56"/>
        <v>0</v>
      </c>
      <c r="O402" s="80">
        <f t="shared" si="57"/>
        <v>0</v>
      </c>
      <c r="P402" s="218"/>
      <c r="Q402" s="218"/>
      <c r="R402" s="237"/>
      <c r="S402" s="237"/>
      <c r="T402" s="237"/>
    </row>
    <row r="403" spans="2:20" ht="35.25" customHeight="1">
      <c r="B403" s="18" t="s">
        <v>122</v>
      </c>
      <c r="C403" s="18" t="s">
        <v>740</v>
      </c>
      <c r="D403" s="36">
        <v>0</v>
      </c>
      <c r="E403" s="36">
        <v>0</v>
      </c>
      <c r="F403" s="36">
        <f>F404+F405</f>
        <v>0</v>
      </c>
      <c r="G403" s="36">
        <f aca="true" t="shared" si="59" ref="G403:M403">G404+G405</f>
        <v>0</v>
      </c>
      <c r="H403" s="36">
        <f t="shared" si="59"/>
        <v>0</v>
      </c>
      <c r="I403" s="36">
        <f t="shared" si="59"/>
        <v>0</v>
      </c>
      <c r="J403" s="19">
        <v>0</v>
      </c>
      <c r="K403" s="19">
        <v>0</v>
      </c>
      <c r="L403" s="36">
        <f t="shared" si="59"/>
        <v>0</v>
      </c>
      <c r="M403" s="36">
        <f t="shared" si="59"/>
        <v>0</v>
      </c>
      <c r="N403" s="33">
        <f>F403+H403+L403</f>
        <v>0</v>
      </c>
      <c r="O403" s="33">
        <f>G403+I403+M403</f>
        <v>0</v>
      </c>
      <c r="P403" s="55" t="s">
        <v>741</v>
      </c>
      <c r="Q403" s="55" t="s">
        <v>130</v>
      </c>
      <c r="R403" s="71" t="s">
        <v>131</v>
      </c>
      <c r="S403" s="71">
        <v>100</v>
      </c>
      <c r="T403" s="71">
        <v>100</v>
      </c>
    </row>
    <row r="404" spans="2:20" ht="15" customHeight="1">
      <c r="B404" s="2" t="s">
        <v>30</v>
      </c>
      <c r="C404" s="2" t="s">
        <v>590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80">
        <f t="shared" si="56"/>
        <v>0</v>
      </c>
      <c r="O404" s="80">
        <f t="shared" si="57"/>
        <v>0</v>
      </c>
      <c r="P404" s="217" t="s">
        <v>742</v>
      </c>
      <c r="Q404" s="217" t="s">
        <v>130</v>
      </c>
      <c r="R404" s="236" t="s">
        <v>131</v>
      </c>
      <c r="S404" s="236">
        <v>100</v>
      </c>
      <c r="T404" s="236">
        <v>100</v>
      </c>
    </row>
    <row r="405" spans="2:20" ht="51" customHeight="1">
      <c r="B405" s="2" t="s">
        <v>56</v>
      </c>
      <c r="C405" s="2" t="s">
        <v>591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80">
        <f t="shared" si="56"/>
        <v>0</v>
      </c>
      <c r="O405" s="80">
        <f t="shared" si="57"/>
        <v>0</v>
      </c>
      <c r="P405" s="218"/>
      <c r="Q405" s="218"/>
      <c r="R405" s="237"/>
      <c r="S405" s="237"/>
      <c r="T405" s="237"/>
    </row>
    <row r="406" spans="2:20" ht="38.25" customHeight="1">
      <c r="B406" s="18" t="s">
        <v>126</v>
      </c>
      <c r="C406" s="18" t="s">
        <v>592</v>
      </c>
      <c r="D406" s="36">
        <v>0</v>
      </c>
      <c r="E406" s="36">
        <v>0</v>
      </c>
      <c r="F406" s="36">
        <f>F407</f>
        <v>0</v>
      </c>
      <c r="G406" s="36">
        <f aca="true" t="shared" si="60" ref="G406:M406">G407</f>
        <v>0</v>
      </c>
      <c r="H406" s="36">
        <f t="shared" si="60"/>
        <v>53.42</v>
      </c>
      <c r="I406" s="36">
        <f t="shared" si="60"/>
        <v>53.42</v>
      </c>
      <c r="J406" s="19">
        <v>0</v>
      </c>
      <c r="K406" s="19">
        <v>0</v>
      </c>
      <c r="L406" s="36">
        <f t="shared" si="60"/>
        <v>0</v>
      </c>
      <c r="M406" s="36">
        <f t="shared" si="60"/>
        <v>0</v>
      </c>
      <c r="N406" s="33">
        <f t="shared" si="56"/>
        <v>53.42</v>
      </c>
      <c r="O406" s="33">
        <f t="shared" si="57"/>
        <v>53.42</v>
      </c>
      <c r="P406" s="217" t="s">
        <v>743</v>
      </c>
      <c r="Q406" s="217" t="s">
        <v>130</v>
      </c>
      <c r="R406" s="236" t="s">
        <v>449</v>
      </c>
      <c r="S406" s="236">
        <v>20</v>
      </c>
      <c r="T406" s="236">
        <v>20</v>
      </c>
    </row>
    <row r="407" spans="2:20" ht="35.25" customHeight="1">
      <c r="B407" s="2" t="s">
        <v>32</v>
      </c>
      <c r="C407" s="2" t="s">
        <v>592</v>
      </c>
      <c r="D407" s="3">
        <v>0</v>
      </c>
      <c r="E407" s="3">
        <v>0</v>
      </c>
      <c r="F407" s="3">
        <v>0</v>
      </c>
      <c r="G407" s="3">
        <v>0</v>
      </c>
      <c r="H407" s="3">
        <v>53.42</v>
      </c>
      <c r="I407" s="3">
        <v>53.42</v>
      </c>
      <c r="J407" s="3">
        <v>0</v>
      </c>
      <c r="K407" s="3">
        <v>0</v>
      </c>
      <c r="L407" s="3">
        <v>0</v>
      </c>
      <c r="M407" s="8">
        <v>0</v>
      </c>
      <c r="N407" s="80">
        <f t="shared" si="56"/>
        <v>53.42</v>
      </c>
      <c r="O407" s="80">
        <f t="shared" si="57"/>
        <v>53.42</v>
      </c>
      <c r="P407" s="218"/>
      <c r="Q407" s="218"/>
      <c r="R407" s="237"/>
      <c r="S407" s="237"/>
      <c r="T407" s="237"/>
    </row>
    <row r="408" spans="2:20" ht="26.25" customHeight="1">
      <c r="B408" s="232" t="s">
        <v>744</v>
      </c>
      <c r="C408" s="250"/>
      <c r="D408" s="89">
        <f>D390+D392+D395+D403+D406</f>
        <v>0</v>
      </c>
      <c r="E408" s="89">
        <f aca="true" t="shared" si="61" ref="E408:O408">E390+E392+E395+E403+E406</f>
        <v>0</v>
      </c>
      <c r="F408" s="89">
        <f t="shared" si="61"/>
        <v>0</v>
      </c>
      <c r="G408" s="89">
        <f t="shared" si="61"/>
        <v>0</v>
      </c>
      <c r="H408" s="89">
        <f t="shared" si="61"/>
        <v>53.42</v>
      </c>
      <c r="I408" s="89">
        <f t="shared" si="61"/>
        <v>53.42</v>
      </c>
      <c r="J408" s="89">
        <v>0</v>
      </c>
      <c r="K408" s="89">
        <v>0</v>
      </c>
      <c r="L408" s="89">
        <f t="shared" si="61"/>
        <v>0</v>
      </c>
      <c r="M408" s="89">
        <f t="shared" si="61"/>
        <v>0</v>
      </c>
      <c r="N408" s="89">
        <f t="shared" si="61"/>
        <v>53.42</v>
      </c>
      <c r="O408" s="93">
        <f t="shared" si="61"/>
        <v>53.42</v>
      </c>
      <c r="P408" s="14"/>
      <c r="Q408" s="14"/>
      <c r="R408" s="14"/>
      <c r="S408" s="14"/>
      <c r="T408" s="14"/>
    </row>
    <row r="409" spans="2:20" ht="26.25" customHeight="1">
      <c r="B409" s="197" t="s">
        <v>1313</v>
      </c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9"/>
    </row>
    <row r="410" spans="2:20" ht="27" customHeight="1">
      <c r="B410" s="215" t="s">
        <v>745</v>
      </c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7"/>
      <c r="Q410" s="257"/>
      <c r="R410" s="257"/>
      <c r="S410" s="257"/>
      <c r="T410" s="257"/>
    </row>
    <row r="411" spans="2:21" ht="53.25" customHeight="1">
      <c r="B411" s="18" t="s">
        <v>118</v>
      </c>
      <c r="C411" s="18" t="s">
        <v>746</v>
      </c>
      <c r="D411" s="36">
        <v>0</v>
      </c>
      <c r="E411" s="36">
        <v>0</v>
      </c>
      <c r="F411" s="36">
        <f>F412</f>
        <v>0</v>
      </c>
      <c r="G411" s="36">
        <f>G412</f>
        <v>0</v>
      </c>
      <c r="H411" s="36">
        <f>H412</f>
        <v>345</v>
      </c>
      <c r="I411" s="36">
        <f>I412</f>
        <v>345</v>
      </c>
      <c r="J411" s="36">
        <v>0</v>
      </c>
      <c r="K411" s="36">
        <v>0</v>
      </c>
      <c r="L411" s="36">
        <f>L412</f>
        <v>0</v>
      </c>
      <c r="M411" s="36">
        <f>M412</f>
        <v>0</v>
      </c>
      <c r="N411" s="33">
        <f>F411+H411+L411</f>
        <v>345</v>
      </c>
      <c r="O411" s="33">
        <f>G411+I411+M411</f>
        <v>345</v>
      </c>
      <c r="P411" s="217" t="s">
        <v>747</v>
      </c>
      <c r="Q411" s="217" t="s">
        <v>130</v>
      </c>
      <c r="R411" s="236" t="s">
        <v>131</v>
      </c>
      <c r="S411" s="236">
        <v>101</v>
      </c>
      <c r="T411" s="258">
        <v>130.3</v>
      </c>
      <c r="U411" s="195"/>
    </row>
    <row r="412" spans="2:21" ht="37.5" customHeight="1">
      <c r="B412" s="10" t="s">
        <v>9</v>
      </c>
      <c r="C412" s="10" t="s">
        <v>593</v>
      </c>
      <c r="D412" s="11">
        <v>0</v>
      </c>
      <c r="E412" s="11">
        <v>0</v>
      </c>
      <c r="F412" s="11">
        <v>0</v>
      </c>
      <c r="G412" s="11">
        <v>0</v>
      </c>
      <c r="H412" s="11">
        <v>345</v>
      </c>
      <c r="I412" s="11">
        <v>345</v>
      </c>
      <c r="J412" s="11">
        <v>0</v>
      </c>
      <c r="K412" s="11">
        <v>0</v>
      </c>
      <c r="L412" s="11">
        <v>0</v>
      </c>
      <c r="M412" s="12">
        <v>0</v>
      </c>
      <c r="N412" s="66">
        <f t="shared" si="56"/>
        <v>345</v>
      </c>
      <c r="O412" s="66">
        <f t="shared" si="57"/>
        <v>345</v>
      </c>
      <c r="P412" s="218"/>
      <c r="Q412" s="218"/>
      <c r="R412" s="237"/>
      <c r="S412" s="237"/>
      <c r="T412" s="259"/>
      <c r="U412" s="195"/>
    </row>
    <row r="413" spans="2:22" ht="73.5" customHeight="1">
      <c r="B413" s="18" t="s">
        <v>120</v>
      </c>
      <c r="C413" s="18" t="s">
        <v>748</v>
      </c>
      <c r="D413" s="36">
        <v>0</v>
      </c>
      <c r="E413" s="36">
        <v>0</v>
      </c>
      <c r="F413" s="36">
        <f>F414</f>
        <v>0</v>
      </c>
      <c r="G413" s="36">
        <f>G414</f>
        <v>0</v>
      </c>
      <c r="H413" s="36">
        <f>H414</f>
        <v>0</v>
      </c>
      <c r="I413" s="36">
        <f>I414</f>
        <v>0</v>
      </c>
      <c r="J413" s="36">
        <v>0</v>
      </c>
      <c r="K413" s="36">
        <v>0</v>
      </c>
      <c r="L413" s="36">
        <f>L414</f>
        <v>0</v>
      </c>
      <c r="M413" s="36">
        <f>M414</f>
        <v>0</v>
      </c>
      <c r="N413" s="33">
        <f t="shared" si="56"/>
        <v>0</v>
      </c>
      <c r="O413" s="33">
        <f t="shared" si="57"/>
        <v>0</v>
      </c>
      <c r="P413" s="217" t="s">
        <v>749</v>
      </c>
      <c r="Q413" s="217" t="s">
        <v>130</v>
      </c>
      <c r="R413" s="236" t="s">
        <v>131</v>
      </c>
      <c r="S413" s="236">
        <v>0</v>
      </c>
      <c r="T413" s="236">
        <v>0</v>
      </c>
      <c r="U413" s="196"/>
      <c r="V413" s="190"/>
    </row>
    <row r="414" spans="2:22" ht="60" customHeight="1">
      <c r="B414" s="2" t="s">
        <v>11</v>
      </c>
      <c r="C414" s="2" t="s">
        <v>594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8">
        <v>0</v>
      </c>
      <c r="N414" s="80">
        <f t="shared" si="56"/>
        <v>0</v>
      </c>
      <c r="O414" s="80">
        <f t="shared" si="57"/>
        <v>0</v>
      </c>
      <c r="P414" s="218"/>
      <c r="Q414" s="218"/>
      <c r="R414" s="237"/>
      <c r="S414" s="237"/>
      <c r="T414" s="237"/>
      <c r="U414" s="196"/>
      <c r="V414" s="190"/>
    </row>
    <row r="415" spans="2:22" ht="45" customHeight="1">
      <c r="B415" s="18" t="s">
        <v>123</v>
      </c>
      <c r="C415" s="18" t="s">
        <v>750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0</v>
      </c>
      <c r="I415" s="36">
        <f>I416</f>
        <v>0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0</v>
      </c>
      <c r="O415" s="33">
        <f>G415+I415+M415</f>
        <v>0</v>
      </c>
      <c r="P415" s="122" t="s">
        <v>204</v>
      </c>
      <c r="Q415" s="122" t="s">
        <v>204</v>
      </c>
      <c r="R415" s="122" t="s">
        <v>204</v>
      </c>
      <c r="S415" s="122" t="s">
        <v>204</v>
      </c>
      <c r="T415" s="122" t="s">
        <v>204</v>
      </c>
      <c r="U415" s="196"/>
      <c r="V415" s="190"/>
    </row>
    <row r="416" spans="2:22" ht="72.75" customHeight="1">
      <c r="B416" s="2" t="s">
        <v>26</v>
      </c>
      <c r="C416" s="2" t="s">
        <v>595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0</v>
      </c>
      <c r="N416" s="80">
        <f t="shared" si="56"/>
        <v>0</v>
      </c>
      <c r="O416" s="80">
        <f t="shared" si="57"/>
        <v>0</v>
      </c>
      <c r="P416" s="122" t="s">
        <v>204</v>
      </c>
      <c r="Q416" s="122" t="s">
        <v>204</v>
      </c>
      <c r="R416" s="122" t="s">
        <v>204</v>
      </c>
      <c r="S416" s="122" t="s">
        <v>204</v>
      </c>
      <c r="T416" s="122" t="s">
        <v>204</v>
      </c>
      <c r="U416" s="196"/>
      <c r="V416" s="190"/>
    </row>
    <row r="417" spans="2:22" ht="57" customHeight="1">
      <c r="B417" s="18" t="s">
        <v>122</v>
      </c>
      <c r="C417" s="18" t="s">
        <v>751</v>
      </c>
      <c r="D417" s="36">
        <v>0</v>
      </c>
      <c r="E417" s="36">
        <v>0</v>
      </c>
      <c r="F417" s="36">
        <f>F418+F419+F420</f>
        <v>0</v>
      </c>
      <c r="G417" s="36">
        <f aca="true" t="shared" si="62" ref="G417:M417">G418+G419+G420</f>
        <v>0</v>
      </c>
      <c r="H417" s="36">
        <f t="shared" si="62"/>
        <v>0</v>
      </c>
      <c r="I417" s="36">
        <f t="shared" si="62"/>
        <v>0</v>
      </c>
      <c r="J417" s="36">
        <v>0</v>
      </c>
      <c r="K417" s="36">
        <v>0</v>
      </c>
      <c r="L417" s="36">
        <f t="shared" si="62"/>
        <v>250</v>
      </c>
      <c r="M417" s="36">
        <f t="shared" si="62"/>
        <v>250</v>
      </c>
      <c r="N417" s="33">
        <f t="shared" si="56"/>
        <v>250</v>
      </c>
      <c r="O417" s="33">
        <f t="shared" si="57"/>
        <v>250</v>
      </c>
      <c r="P417" s="53" t="s">
        <v>752</v>
      </c>
      <c r="Q417" s="53" t="s">
        <v>472</v>
      </c>
      <c r="R417" s="54" t="s">
        <v>449</v>
      </c>
      <c r="S417" s="54">
        <v>7</v>
      </c>
      <c r="T417" s="54">
        <v>7</v>
      </c>
      <c r="U417" s="190"/>
      <c r="V417" s="190"/>
    </row>
    <row r="418" spans="2:22" ht="59.25" customHeight="1">
      <c r="B418" s="2" t="s">
        <v>30</v>
      </c>
      <c r="C418" s="2" t="s">
        <v>596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70</v>
      </c>
      <c r="M418" s="8">
        <v>70</v>
      </c>
      <c r="N418" s="80">
        <f t="shared" si="56"/>
        <v>70</v>
      </c>
      <c r="O418" s="80">
        <f t="shared" si="57"/>
        <v>70</v>
      </c>
      <c r="P418" s="55" t="s">
        <v>753</v>
      </c>
      <c r="Q418" s="55" t="s">
        <v>472</v>
      </c>
      <c r="R418" s="71" t="s">
        <v>107</v>
      </c>
      <c r="S418" s="71">
        <v>10</v>
      </c>
      <c r="T418" s="71">
        <v>10</v>
      </c>
      <c r="U418" s="190"/>
      <c r="V418" s="190"/>
    </row>
    <row r="419" spans="2:22" ht="109.5" customHeight="1">
      <c r="B419" s="2" t="s">
        <v>56</v>
      </c>
      <c r="C419" s="2" t="s">
        <v>597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150</v>
      </c>
      <c r="M419" s="8">
        <v>150</v>
      </c>
      <c r="N419" s="80">
        <f t="shared" si="56"/>
        <v>150</v>
      </c>
      <c r="O419" s="80">
        <f t="shared" si="57"/>
        <v>150</v>
      </c>
      <c r="P419" s="217" t="s">
        <v>754</v>
      </c>
      <c r="Q419" s="217" t="s">
        <v>130</v>
      </c>
      <c r="R419" s="236" t="s">
        <v>131</v>
      </c>
      <c r="S419" s="236">
        <v>100</v>
      </c>
      <c r="T419" s="236">
        <v>100</v>
      </c>
      <c r="U419" s="196"/>
      <c r="V419" s="190"/>
    </row>
    <row r="420" spans="2:22" ht="94.5" customHeight="1">
      <c r="B420" s="2" t="s">
        <v>598</v>
      </c>
      <c r="C420" s="2" t="s">
        <v>599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30</v>
      </c>
      <c r="M420" s="8">
        <v>30</v>
      </c>
      <c r="N420" s="80">
        <f t="shared" si="56"/>
        <v>30</v>
      </c>
      <c r="O420" s="80">
        <f t="shared" si="57"/>
        <v>30</v>
      </c>
      <c r="P420" s="218"/>
      <c r="Q420" s="218"/>
      <c r="R420" s="237"/>
      <c r="S420" s="237"/>
      <c r="T420" s="237"/>
      <c r="U420" s="196"/>
      <c r="V420" s="190"/>
    </row>
    <row r="421" spans="2:22" ht="27" customHeight="1">
      <c r="B421" s="232" t="s">
        <v>755</v>
      </c>
      <c r="C421" s="250"/>
      <c r="D421" s="89">
        <f>D411+D413+D415+D417</f>
        <v>0</v>
      </c>
      <c r="E421" s="89">
        <f aca="true" t="shared" si="63" ref="E421:O421">E411+E413+E415+E417</f>
        <v>0</v>
      </c>
      <c r="F421" s="89">
        <f t="shared" si="63"/>
        <v>0</v>
      </c>
      <c r="G421" s="89">
        <f t="shared" si="63"/>
        <v>0</v>
      </c>
      <c r="H421" s="89">
        <f t="shared" si="63"/>
        <v>345</v>
      </c>
      <c r="I421" s="89">
        <f t="shared" si="63"/>
        <v>345</v>
      </c>
      <c r="J421" s="89">
        <v>0</v>
      </c>
      <c r="K421" s="89">
        <v>0</v>
      </c>
      <c r="L421" s="89">
        <f t="shared" si="63"/>
        <v>250</v>
      </c>
      <c r="M421" s="89">
        <f t="shared" si="63"/>
        <v>250</v>
      </c>
      <c r="N421" s="89">
        <f>N411+N413+N415+N417</f>
        <v>595</v>
      </c>
      <c r="O421" s="89">
        <f t="shared" si="63"/>
        <v>595</v>
      </c>
      <c r="P421" s="14"/>
      <c r="Q421" s="14"/>
      <c r="R421" s="14"/>
      <c r="S421" s="14"/>
      <c r="T421" s="14"/>
      <c r="U421" s="191"/>
      <c r="V421" s="190"/>
    </row>
    <row r="422" spans="2:20" ht="27" customHeight="1">
      <c r="B422" s="211" t="s">
        <v>1335</v>
      </c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3"/>
    </row>
    <row r="423" spans="2:20" ht="28.5" customHeight="1">
      <c r="B423" s="215" t="s">
        <v>756</v>
      </c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16"/>
      <c r="Q423" s="216"/>
      <c r="R423" s="216"/>
      <c r="S423" s="216"/>
      <c r="T423" s="216"/>
    </row>
    <row r="424" spans="2:21" ht="70.5" customHeight="1">
      <c r="B424" s="18" t="s">
        <v>118</v>
      </c>
      <c r="C424" s="18" t="s">
        <v>757</v>
      </c>
      <c r="D424" s="36">
        <v>0</v>
      </c>
      <c r="E424" s="36">
        <v>0</v>
      </c>
      <c r="F424" s="36">
        <f>F425+F426+F427+F428+F429+F430</f>
        <v>3253.8</v>
      </c>
      <c r="G424" s="36">
        <f aca="true" t="shared" si="64" ref="G424:M424">G425+G426+G427+G428+G429+G430</f>
        <v>2947</v>
      </c>
      <c r="H424" s="36">
        <f t="shared" si="64"/>
        <v>44907</v>
      </c>
      <c r="I424" s="36">
        <f t="shared" si="64"/>
        <v>41563.399999999994</v>
      </c>
      <c r="J424" s="36">
        <v>0</v>
      </c>
      <c r="K424" s="36">
        <v>0</v>
      </c>
      <c r="L424" s="36">
        <f t="shared" si="64"/>
        <v>0</v>
      </c>
      <c r="M424" s="36">
        <f t="shared" si="64"/>
        <v>0</v>
      </c>
      <c r="N424" s="33">
        <f>F424+H424+L424</f>
        <v>48160.8</v>
      </c>
      <c r="O424" s="33">
        <f>G424+I424+M424</f>
        <v>44510.399999999994</v>
      </c>
      <c r="P424" s="55" t="s">
        <v>758</v>
      </c>
      <c r="Q424" s="55" t="s">
        <v>338</v>
      </c>
      <c r="R424" s="71" t="s">
        <v>759</v>
      </c>
      <c r="S424" s="71" t="s">
        <v>760</v>
      </c>
      <c r="T424" s="71">
        <v>16925</v>
      </c>
      <c r="U424" s="190"/>
    </row>
    <row r="425" spans="2:21" ht="27" customHeight="1">
      <c r="B425" s="10" t="s">
        <v>9</v>
      </c>
      <c r="C425" s="10" t="s">
        <v>600</v>
      </c>
      <c r="D425" s="11">
        <v>0</v>
      </c>
      <c r="E425" s="11">
        <v>0</v>
      </c>
      <c r="F425" s="11">
        <v>0</v>
      </c>
      <c r="G425" s="11">
        <v>0</v>
      </c>
      <c r="H425" s="11">
        <v>28802.4</v>
      </c>
      <c r="I425" s="11">
        <v>26668.5</v>
      </c>
      <c r="J425" s="11">
        <v>0</v>
      </c>
      <c r="K425" s="11">
        <v>0</v>
      </c>
      <c r="L425" s="11">
        <v>0</v>
      </c>
      <c r="M425" s="11">
        <v>0</v>
      </c>
      <c r="N425" s="112">
        <f t="shared" si="56"/>
        <v>28802.4</v>
      </c>
      <c r="O425" s="112">
        <f t="shared" si="57"/>
        <v>26668.5</v>
      </c>
      <c r="P425" s="217" t="s">
        <v>761</v>
      </c>
      <c r="Q425" s="217" t="s">
        <v>305</v>
      </c>
      <c r="R425" s="236" t="s">
        <v>762</v>
      </c>
      <c r="S425" s="254">
        <v>3484</v>
      </c>
      <c r="T425" s="254">
        <v>3026</v>
      </c>
      <c r="U425" s="196"/>
    </row>
    <row r="426" spans="2:21" ht="39" customHeight="1">
      <c r="B426" s="2" t="s">
        <v>37</v>
      </c>
      <c r="C426" s="2" t="s">
        <v>601</v>
      </c>
      <c r="D426" s="3">
        <v>0</v>
      </c>
      <c r="E426" s="3">
        <v>0</v>
      </c>
      <c r="F426" s="3">
        <v>0</v>
      </c>
      <c r="G426" s="3">
        <v>0</v>
      </c>
      <c r="H426" s="3">
        <v>9529.5</v>
      </c>
      <c r="I426" s="3">
        <v>8780.2</v>
      </c>
      <c r="J426" s="11">
        <v>0</v>
      </c>
      <c r="K426" s="11">
        <v>0</v>
      </c>
      <c r="L426" s="3">
        <v>0</v>
      </c>
      <c r="M426" s="3">
        <v>0</v>
      </c>
      <c r="N426" s="80">
        <f t="shared" si="56"/>
        <v>9529.5</v>
      </c>
      <c r="O426" s="80">
        <f t="shared" si="57"/>
        <v>8780.2</v>
      </c>
      <c r="P426" s="218"/>
      <c r="Q426" s="218"/>
      <c r="R426" s="237"/>
      <c r="S426" s="255"/>
      <c r="T426" s="255"/>
      <c r="U426" s="196"/>
    </row>
    <row r="427" spans="2:21" ht="33" customHeight="1">
      <c r="B427" s="2" t="s">
        <v>39</v>
      </c>
      <c r="C427" s="2" t="s">
        <v>602</v>
      </c>
      <c r="D427" s="3">
        <v>0</v>
      </c>
      <c r="E427" s="3">
        <v>0</v>
      </c>
      <c r="F427" s="3">
        <v>0</v>
      </c>
      <c r="G427" s="3">
        <v>0</v>
      </c>
      <c r="H427" s="3">
        <v>6575.1</v>
      </c>
      <c r="I427" s="3">
        <v>6114.7</v>
      </c>
      <c r="J427" s="11">
        <v>0</v>
      </c>
      <c r="K427" s="11">
        <v>0</v>
      </c>
      <c r="L427" s="3">
        <v>0</v>
      </c>
      <c r="M427" s="3">
        <v>0</v>
      </c>
      <c r="N427" s="80">
        <f t="shared" si="56"/>
        <v>6575.1</v>
      </c>
      <c r="O427" s="80">
        <f t="shared" si="57"/>
        <v>6114.7</v>
      </c>
      <c r="P427" s="218"/>
      <c r="Q427" s="218"/>
      <c r="R427" s="237"/>
      <c r="S427" s="255"/>
      <c r="T427" s="255"/>
      <c r="U427" s="196"/>
    </row>
    <row r="428" spans="2:21" ht="37.5" customHeight="1">
      <c r="B428" s="2" t="s">
        <v>220</v>
      </c>
      <c r="C428" s="2" t="s">
        <v>603</v>
      </c>
      <c r="D428" s="3">
        <v>0</v>
      </c>
      <c r="E428" s="3">
        <v>0</v>
      </c>
      <c r="F428" s="3">
        <v>1622.3</v>
      </c>
      <c r="G428" s="3">
        <v>1621.1</v>
      </c>
      <c r="H428" s="3">
        <v>0</v>
      </c>
      <c r="I428" s="3">
        <v>0</v>
      </c>
      <c r="J428" s="11">
        <v>0</v>
      </c>
      <c r="K428" s="11">
        <v>0</v>
      </c>
      <c r="L428" s="3">
        <v>0</v>
      </c>
      <c r="M428" s="8">
        <v>0</v>
      </c>
      <c r="N428" s="80">
        <f t="shared" si="56"/>
        <v>1622.3</v>
      </c>
      <c r="O428" s="80">
        <f t="shared" si="57"/>
        <v>1621.1</v>
      </c>
      <c r="P428" s="218"/>
      <c r="Q428" s="218"/>
      <c r="R428" s="237"/>
      <c r="S428" s="255"/>
      <c r="T428" s="255"/>
      <c r="U428" s="196"/>
    </row>
    <row r="429" spans="2:21" ht="36" customHeight="1">
      <c r="B429" s="2" t="s">
        <v>222</v>
      </c>
      <c r="C429" s="2" t="s">
        <v>604</v>
      </c>
      <c r="D429" s="3">
        <v>0</v>
      </c>
      <c r="E429" s="3">
        <v>0</v>
      </c>
      <c r="F429" s="3">
        <v>1597.5</v>
      </c>
      <c r="G429" s="3">
        <v>1291.9</v>
      </c>
      <c r="H429" s="3">
        <v>0</v>
      </c>
      <c r="I429" s="3">
        <v>0</v>
      </c>
      <c r="J429" s="11">
        <v>0</v>
      </c>
      <c r="K429" s="11">
        <v>0</v>
      </c>
      <c r="L429" s="3">
        <v>0</v>
      </c>
      <c r="M429" s="8">
        <v>0</v>
      </c>
      <c r="N429" s="80">
        <f t="shared" si="56"/>
        <v>1597.5</v>
      </c>
      <c r="O429" s="80">
        <f t="shared" si="57"/>
        <v>1291.9</v>
      </c>
      <c r="P429" s="218"/>
      <c r="Q429" s="218"/>
      <c r="R429" s="237"/>
      <c r="S429" s="255"/>
      <c r="T429" s="255"/>
      <c r="U429" s="196"/>
    </row>
    <row r="430" spans="2:21" ht="49.5" customHeight="1">
      <c r="B430" s="22" t="s">
        <v>224</v>
      </c>
      <c r="C430" s="22" t="s">
        <v>605</v>
      </c>
      <c r="D430" s="21">
        <v>0</v>
      </c>
      <c r="E430" s="21">
        <v>0</v>
      </c>
      <c r="F430" s="21">
        <v>34</v>
      </c>
      <c r="G430" s="21">
        <v>34</v>
      </c>
      <c r="H430" s="21">
        <v>0</v>
      </c>
      <c r="I430" s="21">
        <v>0</v>
      </c>
      <c r="J430" s="11">
        <v>0</v>
      </c>
      <c r="K430" s="11">
        <v>0</v>
      </c>
      <c r="L430" s="21">
        <v>0</v>
      </c>
      <c r="M430" s="27">
        <v>0</v>
      </c>
      <c r="N430" s="80">
        <f t="shared" si="56"/>
        <v>34</v>
      </c>
      <c r="O430" s="80">
        <f t="shared" si="57"/>
        <v>34</v>
      </c>
      <c r="P430" s="252"/>
      <c r="Q430" s="252"/>
      <c r="R430" s="253"/>
      <c r="S430" s="256"/>
      <c r="T430" s="256"/>
      <c r="U430" s="196"/>
    </row>
    <row r="431" spans="2:21" ht="27" customHeight="1">
      <c r="B431" s="214" t="s">
        <v>763</v>
      </c>
      <c r="C431" s="214"/>
      <c r="D431" s="88">
        <f>D424</f>
        <v>0</v>
      </c>
      <c r="E431" s="88">
        <f aca="true" t="shared" si="65" ref="E431:O431">E424</f>
        <v>0</v>
      </c>
      <c r="F431" s="88">
        <f t="shared" si="65"/>
        <v>3253.8</v>
      </c>
      <c r="G431" s="88">
        <f t="shared" si="65"/>
        <v>2947</v>
      </c>
      <c r="H431" s="88">
        <f t="shared" si="65"/>
        <v>44907</v>
      </c>
      <c r="I431" s="88">
        <f t="shared" si="65"/>
        <v>41563.399999999994</v>
      </c>
      <c r="J431" s="88">
        <v>0</v>
      </c>
      <c r="K431" s="88">
        <v>0</v>
      </c>
      <c r="L431" s="88">
        <f t="shared" si="65"/>
        <v>0</v>
      </c>
      <c r="M431" s="88">
        <f t="shared" si="65"/>
        <v>0</v>
      </c>
      <c r="N431" s="88">
        <f t="shared" si="65"/>
        <v>48160.8</v>
      </c>
      <c r="O431" s="88">
        <f t="shared" si="65"/>
        <v>44510.399999999994</v>
      </c>
      <c r="P431" s="9"/>
      <c r="Q431" s="9"/>
      <c r="R431" s="9"/>
      <c r="S431" s="9"/>
      <c r="T431" s="9"/>
      <c r="U431" s="191"/>
    </row>
    <row r="432" spans="2:20" ht="27" customHeight="1">
      <c r="B432" s="211" t="s">
        <v>1336</v>
      </c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3"/>
    </row>
    <row r="433" spans="2:20" ht="25.5" customHeight="1">
      <c r="B433" s="215" t="s">
        <v>764</v>
      </c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</row>
    <row r="434" spans="2:20" ht="39" customHeight="1">
      <c r="B434" s="15" t="s">
        <v>118</v>
      </c>
      <c r="C434" s="15" t="s">
        <v>765</v>
      </c>
      <c r="D434" s="36">
        <v>0</v>
      </c>
      <c r="E434" s="36">
        <v>0</v>
      </c>
      <c r="F434" s="36">
        <f>F435+F436+F437</f>
        <v>0</v>
      </c>
      <c r="G434" s="36">
        <f>G435+G436+G437</f>
        <v>0</v>
      </c>
      <c r="H434" s="36">
        <f aca="true" t="shared" si="66" ref="H434:O434">H435+H436+H437</f>
        <v>13880.8</v>
      </c>
      <c r="I434" s="36">
        <f t="shared" si="66"/>
        <v>13750</v>
      </c>
      <c r="J434" s="36">
        <v>0</v>
      </c>
      <c r="K434" s="36">
        <v>0</v>
      </c>
      <c r="L434" s="36">
        <f t="shared" si="66"/>
        <v>0</v>
      </c>
      <c r="M434" s="36">
        <f t="shared" si="66"/>
        <v>0</v>
      </c>
      <c r="N434" s="36">
        <f t="shared" si="66"/>
        <v>13880.8</v>
      </c>
      <c r="O434" s="36">
        <f t="shared" si="66"/>
        <v>13750</v>
      </c>
      <c r="P434" s="55" t="s">
        <v>767</v>
      </c>
      <c r="Q434" s="55" t="s">
        <v>706</v>
      </c>
      <c r="R434" s="71" t="s">
        <v>768</v>
      </c>
      <c r="S434" s="71">
        <v>245</v>
      </c>
      <c r="T434" s="71">
        <v>240.1</v>
      </c>
    </row>
    <row r="435" spans="2:20" ht="26.25" customHeight="1">
      <c r="B435" s="2" t="s">
        <v>9</v>
      </c>
      <c r="C435" s="2" t="s">
        <v>606</v>
      </c>
      <c r="D435" s="3">
        <v>0</v>
      </c>
      <c r="E435" s="3">
        <v>0</v>
      </c>
      <c r="F435" s="3">
        <v>0</v>
      </c>
      <c r="G435" s="3">
        <v>0</v>
      </c>
      <c r="H435" s="3">
        <v>9929.5</v>
      </c>
      <c r="I435" s="3">
        <v>9913.8</v>
      </c>
      <c r="J435" s="3">
        <v>0</v>
      </c>
      <c r="K435" s="3">
        <v>0</v>
      </c>
      <c r="L435" s="3">
        <v>0</v>
      </c>
      <c r="M435" s="8">
        <v>0</v>
      </c>
      <c r="N435" s="80">
        <f t="shared" si="56"/>
        <v>9929.5</v>
      </c>
      <c r="O435" s="80">
        <f t="shared" si="57"/>
        <v>9913.8</v>
      </c>
      <c r="P435" s="217" t="s">
        <v>769</v>
      </c>
      <c r="Q435" s="217" t="s">
        <v>130</v>
      </c>
      <c r="R435" s="236" t="s">
        <v>204</v>
      </c>
      <c r="S435" s="236">
        <v>0</v>
      </c>
      <c r="T435" s="236">
        <v>0</v>
      </c>
    </row>
    <row r="436" spans="2:20" ht="24.75" customHeight="1">
      <c r="B436" s="2" t="s">
        <v>37</v>
      </c>
      <c r="C436" s="2" t="s">
        <v>607</v>
      </c>
      <c r="D436" s="3">
        <v>0</v>
      </c>
      <c r="E436" s="3">
        <v>0</v>
      </c>
      <c r="F436" s="3">
        <v>0</v>
      </c>
      <c r="G436" s="3">
        <v>0</v>
      </c>
      <c r="H436" s="3">
        <v>3951.3</v>
      </c>
      <c r="I436" s="3">
        <v>3836.2</v>
      </c>
      <c r="J436" s="3">
        <v>0</v>
      </c>
      <c r="K436" s="3">
        <v>0</v>
      </c>
      <c r="L436" s="3">
        <v>0</v>
      </c>
      <c r="M436" s="8">
        <v>0</v>
      </c>
      <c r="N436" s="80">
        <f t="shared" si="56"/>
        <v>3951.3</v>
      </c>
      <c r="O436" s="80">
        <f t="shared" si="57"/>
        <v>3836.2</v>
      </c>
      <c r="P436" s="218"/>
      <c r="Q436" s="218"/>
      <c r="R436" s="237"/>
      <c r="S436" s="237"/>
      <c r="T436" s="237"/>
    </row>
    <row r="437" spans="2:20" ht="30" customHeight="1">
      <c r="B437" s="2" t="s">
        <v>39</v>
      </c>
      <c r="C437" s="2" t="s">
        <v>608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8">
        <v>0</v>
      </c>
      <c r="N437" s="80">
        <f t="shared" si="56"/>
        <v>0</v>
      </c>
      <c r="O437" s="80">
        <f t="shared" si="57"/>
        <v>0</v>
      </c>
      <c r="P437" s="218"/>
      <c r="Q437" s="218"/>
      <c r="R437" s="237"/>
      <c r="S437" s="237"/>
      <c r="T437" s="237"/>
    </row>
    <row r="438" spans="2:20" ht="21" customHeight="1">
      <c r="B438" s="214" t="s">
        <v>766</v>
      </c>
      <c r="C438" s="214"/>
      <c r="D438" s="88">
        <f>D434</f>
        <v>0</v>
      </c>
      <c r="E438" s="88">
        <f aca="true" t="shared" si="67" ref="E438:O438">E434</f>
        <v>0</v>
      </c>
      <c r="F438" s="88">
        <f t="shared" si="67"/>
        <v>0</v>
      </c>
      <c r="G438" s="88">
        <f t="shared" si="67"/>
        <v>0</v>
      </c>
      <c r="H438" s="88">
        <f t="shared" si="67"/>
        <v>13880.8</v>
      </c>
      <c r="I438" s="88">
        <f t="shared" si="67"/>
        <v>13750</v>
      </c>
      <c r="J438" s="88">
        <v>0</v>
      </c>
      <c r="K438" s="88">
        <v>0</v>
      </c>
      <c r="L438" s="88">
        <f t="shared" si="67"/>
        <v>0</v>
      </c>
      <c r="M438" s="88">
        <f t="shared" si="67"/>
        <v>0</v>
      </c>
      <c r="N438" s="88">
        <f t="shared" si="67"/>
        <v>13880.8</v>
      </c>
      <c r="O438" s="88">
        <f t="shared" si="67"/>
        <v>13750</v>
      </c>
      <c r="P438" s="9"/>
      <c r="Q438" s="9"/>
      <c r="R438" s="9"/>
      <c r="S438" s="9"/>
      <c r="T438" s="9"/>
    </row>
    <row r="439" spans="2:20" ht="31.5" customHeight="1">
      <c r="B439" s="197" t="s">
        <v>1316</v>
      </c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9"/>
    </row>
    <row r="440" spans="2:20" ht="24.75" customHeight="1">
      <c r="B440" s="244" t="s">
        <v>105</v>
      </c>
      <c r="C440" s="245"/>
      <c r="D440" s="120">
        <f>D313+D340+D355+D378+D387+D408+D421+D431+D438</f>
        <v>0</v>
      </c>
      <c r="E440" s="120">
        <f aca="true" t="shared" si="68" ref="E440:O440">E313+E340+E355+E378+E387+E408+E421+E431+E438</f>
        <v>0</v>
      </c>
      <c r="F440" s="120">
        <f t="shared" si="68"/>
        <v>7651.3</v>
      </c>
      <c r="G440" s="120">
        <f t="shared" si="68"/>
        <v>7212.52</v>
      </c>
      <c r="H440" s="120">
        <f t="shared" si="68"/>
        <v>76584.72</v>
      </c>
      <c r="I440" s="120">
        <f t="shared" si="68"/>
        <v>72782.04</v>
      </c>
      <c r="J440" s="120">
        <v>0</v>
      </c>
      <c r="K440" s="120">
        <v>0</v>
      </c>
      <c r="L440" s="120">
        <f t="shared" si="68"/>
        <v>426.19</v>
      </c>
      <c r="M440" s="120">
        <f t="shared" si="68"/>
        <v>426.19</v>
      </c>
      <c r="N440" s="120">
        <f t="shared" si="68"/>
        <v>84662.21</v>
      </c>
      <c r="O440" s="120">
        <f t="shared" si="68"/>
        <v>80420.75</v>
      </c>
      <c r="P440" s="159"/>
      <c r="Q440" s="159"/>
      <c r="R440" s="159"/>
      <c r="S440" s="159"/>
      <c r="T440" s="159"/>
    </row>
    <row r="441" spans="2:20" ht="41.25" customHeight="1">
      <c r="B441" s="246" t="s">
        <v>0</v>
      </c>
      <c r="C441" s="246" t="s">
        <v>1</v>
      </c>
      <c r="D441" s="197" t="s">
        <v>272</v>
      </c>
      <c r="E441" s="247"/>
      <c r="F441" s="248" t="s">
        <v>106</v>
      </c>
      <c r="G441" s="249"/>
      <c r="H441" s="200" t="s">
        <v>109</v>
      </c>
      <c r="I441" s="201"/>
      <c r="J441" s="372" t="s">
        <v>900</v>
      </c>
      <c r="K441" s="373"/>
      <c r="L441" s="200" t="s">
        <v>110</v>
      </c>
      <c r="M441" s="201"/>
      <c r="N441" s="200" t="s">
        <v>154</v>
      </c>
      <c r="O441" s="201"/>
      <c r="P441" s="202" t="s">
        <v>111</v>
      </c>
      <c r="Q441" s="202" t="s">
        <v>112</v>
      </c>
      <c r="R441" s="202" t="s">
        <v>113</v>
      </c>
      <c r="S441" s="202" t="s">
        <v>114</v>
      </c>
      <c r="T441" s="202" t="s">
        <v>115</v>
      </c>
    </row>
    <row r="442" spans="2:20" ht="57.75" customHeight="1">
      <c r="B442" s="224"/>
      <c r="C442" s="225"/>
      <c r="D442" s="6" t="s">
        <v>2</v>
      </c>
      <c r="E442" s="6" t="s">
        <v>3</v>
      </c>
      <c r="F442" s="5" t="s">
        <v>2</v>
      </c>
      <c r="G442" s="7" t="s">
        <v>3</v>
      </c>
      <c r="H442" s="6" t="s">
        <v>2</v>
      </c>
      <c r="I442" s="6" t="s">
        <v>3</v>
      </c>
      <c r="J442" s="6" t="s">
        <v>2</v>
      </c>
      <c r="K442" s="6" t="s">
        <v>3</v>
      </c>
      <c r="L442" s="6" t="s">
        <v>2</v>
      </c>
      <c r="M442" s="6" t="s">
        <v>3</v>
      </c>
      <c r="N442" s="6" t="s">
        <v>2</v>
      </c>
      <c r="O442" s="6" t="s">
        <v>3</v>
      </c>
      <c r="P442" s="202"/>
      <c r="Q442" s="202"/>
      <c r="R442" s="202"/>
      <c r="S442" s="202"/>
      <c r="T442" s="202"/>
    </row>
    <row r="443" spans="2:20" ht="14.25" customHeight="1">
      <c r="B443" s="13" t="s">
        <v>4</v>
      </c>
      <c r="C443" s="13" t="s">
        <v>5</v>
      </c>
      <c r="D443" s="13" t="s">
        <v>6</v>
      </c>
      <c r="E443" s="13" t="s">
        <v>449</v>
      </c>
      <c r="F443" s="13" t="s">
        <v>7</v>
      </c>
      <c r="G443" s="13" t="s">
        <v>8</v>
      </c>
      <c r="H443" s="13" t="s">
        <v>770</v>
      </c>
      <c r="I443" s="13" t="s">
        <v>771</v>
      </c>
      <c r="J443" s="13" t="s">
        <v>107</v>
      </c>
      <c r="K443" s="13" t="s">
        <v>772</v>
      </c>
      <c r="L443" s="13" t="s">
        <v>107</v>
      </c>
      <c r="M443" s="13" t="s">
        <v>772</v>
      </c>
      <c r="N443" s="13" t="s">
        <v>773</v>
      </c>
      <c r="O443" s="13" t="s">
        <v>108</v>
      </c>
      <c r="P443" s="13" t="s">
        <v>774</v>
      </c>
      <c r="Q443" s="13" t="s">
        <v>775</v>
      </c>
      <c r="R443" s="13" t="s">
        <v>620</v>
      </c>
      <c r="S443" s="13" t="s">
        <v>776</v>
      </c>
      <c r="T443" s="13" t="s">
        <v>777</v>
      </c>
    </row>
    <row r="444" spans="2:20" ht="30.75" customHeight="1">
      <c r="B444" s="215" t="s">
        <v>778</v>
      </c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</row>
    <row r="445" spans="2:20" ht="24.75" customHeight="1">
      <c r="B445" s="215" t="s">
        <v>779</v>
      </c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</row>
    <row r="446" spans="2:20" ht="30.75" customHeight="1">
      <c r="B446" s="18" t="s">
        <v>118</v>
      </c>
      <c r="C446" s="18" t="s">
        <v>796</v>
      </c>
      <c r="D446" s="36">
        <v>0</v>
      </c>
      <c r="E446" s="36">
        <v>0</v>
      </c>
      <c r="F446" s="36">
        <f>F447+F448+F449+F450+F451+F452+F453+F454+F455</f>
        <v>0</v>
      </c>
      <c r="G446" s="36">
        <f aca="true" t="shared" si="69" ref="G446:O446">G447+G448+G449+G450+G451+G452+G453+G454+G455</f>
        <v>0</v>
      </c>
      <c r="H446" s="36">
        <f t="shared" si="69"/>
        <v>0</v>
      </c>
      <c r="I446" s="36">
        <f t="shared" si="69"/>
        <v>0</v>
      </c>
      <c r="J446" s="36">
        <v>0</v>
      </c>
      <c r="K446" s="36">
        <v>0</v>
      </c>
      <c r="L446" s="36">
        <f t="shared" si="69"/>
        <v>0</v>
      </c>
      <c r="M446" s="36">
        <f t="shared" si="69"/>
        <v>0</v>
      </c>
      <c r="N446" s="36">
        <f t="shared" si="69"/>
        <v>0</v>
      </c>
      <c r="O446" s="36">
        <f t="shared" si="69"/>
        <v>0</v>
      </c>
      <c r="P446" s="53" t="s">
        <v>797</v>
      </c>
      <c r="Q446" s="53" t="s">
        <v>798</v>
      </c>
      <c r="R446" s="54" t="s">
        <v>131</v>
      </c>
      <c r="S446" s="54">
        <v>107.1</v>
      </c>
      <c r="T446" s="54">
        <v>100.6</v>
      </c>
    </row>
    <row r="447" spans="2:20" ht="30.75" customHeight="1">
      <c r="B447" s="2" t="s">
        <v>9</v>
      </c>
      <c r="C447" s="2" t="s">
        <v>780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8">
        <v>0</v>
      </c>
      <c r="N447" s="66">
        <f aca="true" t="shared" si="70" ref="N447:N455">F447+H447+L447</f>
        <v>0</v>
      </c>
      <c r="O447" s="66">
        <f aca="true" t="shared" si="71" ref="O447:O455">G447+I447+M447</f>
        <v>0</v>
      </c>
      <c r="P447" s="53" t="s">
        <v>799</v>
      </c>
      <c r="Q447" s="53" t="s">
        <v>798</v>
      </c>
      <c r="R447" s="54" t="s">
        <v>131</v>
      </c>
      <c r="S447" s="54">
        <v>114.1</v>
      </c>
      <c r="T447" s="54">
        <v>83</v>
      </c>
    </row>
    <row r="448" spans="2:20" ht="27" customHeight="1">
      <c r="B448" s="2" t="s">
        <v>37</v>
      </c>
      <c r="C448" s="2" t="s">
        <v>781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8">
        <v>0</v>
      </c>
      <c r="N448" s="66">
        <f t="shared" si="70"/>
        <v>0</v>
      </c>
      <c r="O448" s="66">
        <f t="shared" si="71"/>
        <v>0</v>
      </c>
      <c r="P448" s="53" t="s">
        <v>800</v>
      </c>
      <c r="Q448" s="53" t="s">
        <v>798</v>
      </c>
      <c r="R448" s="54" t="s">
        <v>131</v>
      </c>
      <c r="S448" s="54">
        <v>103.9</v>
      </c>
      <c r="T448" s="54">
        <v>107</v>
      </c>
    </row>
    <row r="449" spans="2:20" ht="37.5" customHeight="1">
      <c r="B449" s="2" t="s">
        <v>39</v>
      </c>
      <c r="C449" s="2" t="s">
        <v>782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8">
        <v>0</v>
      </c>
      <c r="N449" s="66">
        <f t="shared" si="70"/>
        <v>0</v>
      </c>
      <c r="O449" s="66">
        <f t="shared" si="71"/>
        <v>0</v>
      </c>
      <c r="P449" s="53" t="s">
        <v>801</v>
      </c>
      <c r="Q449" s="53" t="s">
        <v>802</v>
      </c>
      <c r="R449" s="54" t="s">
        <v>171</v>
      </c>
      <c r="S449" s="54">
        <v>75</v>
      </c>
      <c r="T449" s="54">
        <v>75</v>
      </c>
    </row>
    <row r="450" spans="2:20" ht="17.25" customHeight="1">
      <c r="B450" s="2" t="s">
        <v>220</v>
      </c>
      <c r="C450" s="2" t="s">
        <v>783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8">
        <v>0</v>
      </c>
      <c r="N450" s="66">
        <f t="shared" si="70"/>
        <v>0</v>
      </c>
      <c r="O450" s="66">
        <f t="shared" si="71"/>
        <v>0</v>
      </c>
      <c r="P450" s="53" t="s">
        <v>803</v>
      </c>
      <c r="Q450" s="53" t="s">
        <v>442</v>
      </c>
      <c r="R450" s="54" t="s">
        <v>804</v>
      </c>
      <c r="S450" s="54">
        <v>45</v>
      </c>
      <c r="T450" s="54">
        <v>30</v>
      </c>
    </row>
    <row r="451" spans="2:20" ht="23.25" customHeight="1">
      <c r="B451" s="2" t="s">
        <v>222</v>
      </c>
      <c r="C451" s="2" t="s">
        <v>784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8">
        <v>0</v>
      </c>
      <c r="N451" s="66">
        <f t="shared" si="70"/>
        <v>0</v>
      </c>
      <c r="O451" s="66">
        <f t="shared" si="71"/>
        <v>0</v>
      </c>
      <c r="P451" s="53" t="s">
        <v>805</v>
      </c>
      <c r="Q451" s="53" t="s">
        <v>472</v>
      </c>
      <c r="R451" s="54" t="s">
        <v>204</v>
      </c>
      <c r="S451" s="54" t="s">
        <v>204</v>
      </c>
      <c r="T451" s="54">
        <v>1</v>
      </c>
    </row>
    <row r="452" spans="2:20" ht="66.75" customHeight="1">
      <c r="B452" s="2" t="s">
        <v>224</v>
      </c>
      <c r="C452" s="2" t="s">
        <v>785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6">
        <f t="shared" si="70"/>
        <v>0</v>
      </c>
      <c r="O452" s="66">
        <f t="shared" si="71"/>
        <v>0</v>
      </c>
      <c r="P452" s="53" t="s">
        <v>806</v>
      </c>
      <c r="Q452" s="53" t="s">
        <v>442</v>
      </c>
      <c r="R452" s="54" t="s">
        <v>17</v>
      </c>
      <c r="S452" s="54">
        <v>45</v>
      </c>
      <c r="T452" s="54">
        <v>30</v>
      </c>
    </row>
    <row r="453" spans="2:20" ht="35.25" customHeight="1">
      <c r="B453" s="2" t="s">
        <v>413</v>
      </c>
      <c r="C453" s="2" t="s">
        <v>786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6">
        <f t="shared" si="70"/>
        <v>0</v>
      </c>
      <c r="O453" s="66">
        <f t="shared" si="71"/>
        <v>0</v>
      </c>
      <c r="P453" s="53" t="s">
        <v>807</v>
      </c>
      <c r="Q453" s="53" t="s">
        <v>808</v>
      </c>
      <c r="R453" s="54" t="s">
        <v>809</v>
      </c>
      <c r="S453" s="54">
        <v>7400</v>
      </c>
      <c r="T453" s="54">
        <v>6704</v>
      </c>
    </row>
    <row r="454" spans="2:20" ht="14.25" customHeight="1">
      <c r="B454" s="2" t="s">
        <v>415</v>
      </c>
      <c r="C454" s="2" t="s">
        <v>787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6">
        <f t="shared" si="70"/>
        <v>0</v>
      </c>
      <c r="O454" s="66">
        <f t="shared" si="71"/>
        <v>0</v>
      </c>
      <c r="P454" s="53" t="s">
        <v>810</v>
      </c>
      <c r="Q454" s="53" t="s">
        <v>808</v>
      </c>
      <c r="R454" s="54" t="s">
        <v>811</v>
      </c>
      <c r="S454" s="54">
        <v>14281</v>
      </c>
      <c r="T454" s="54">
        <v>11700</v>
      </c>
    </row>
    <row r="455" spans="2:20" ht="14.25" customHeight="1">
      <c r="B455" s="241" t="s">
        <v>417</v>
      </c>
      <c r="C455" s="241" t="s">
        <v>788</v>
      </c>
      <c r="D455" s="238">
        <v>0</v>
      </c>
      <c r="E455" s="238">
        <v>0</v>
      </c>
      <c r="F455" s="238">
        <v>0</v>
      </c>
      <c r="G455" s="238">
        <v>0</v>
      </c>
      <c r="H455" s="238">
        <v>0</v>
      </c>
      <c r="I455" s="238">
        <v>0</v>
      </c>
      <c r="J455" s="21">
        <v>0</v>
      </c>
      <c r="K455" s="21">
        <v>0</v>
      </c>
      <c r="L455" s="238">
        <v>0</v>
      </c>
      <c r="M455" s="238">
        <v>0</v>
      </c>
      <c r="N455" s="238">
        <f t="shared" si="70"/>
        <v>0</v>
      </c>
      <c r="O455" s="238">
        <f t="shared" si="71"/>
        <v>0</v>
      </c>
      <c r="P455" s="53" t="s">
        <v>812</v>
      </c>
      <c r="Q455" s="53" t="s">
        <v>808</v>
      </c>
      <c r="R455" s="54" t="s">
        <v>813</v>
      </c>
      <c r="S455" s="54">
        <v>3706</v>
      </c>
      <c r="T455" s="54">
        <v>1600</v>
      </c>
    </row>
    <row r="456" spans="2:20" ht="14.25" customHeight="1">
      <c r="B456" s="242"/>
      <c r="C456" s="242"/>
      <c r="D456" s="239"/>
      <c r="E456" s="239"/>
      <c r="F456" s="239"/>
      <c r="G456" s="239"/>
      <c r="H456" s="239"/>
      <c r="I456" s="239"/>
      <c r="J456" s="121"/>
      <c r="K456" s="121"/>
      <c r="L456" s="239"/>
      <c r="M456" s="239"/>
      <c r="N456" s="239"/>
      <c r="O456" s="239"/>
      <c r="P456" s="53" t="s">
        <v>814</v>
      </c>
      <c r="Q456" s="53" t="s">
        <v>808</v>
      </c>
      <c r="R456" s="54" t="s">
        <v>815</v>
      </c>
      <c r="S456" s="54">
        <v>817</v>
      </c>
      <c r="T456" s="54">
        <v>1435</v>
      </c>
    </row>
    <row r="457" spans="2:20" ht="14.25" customHeight="1">
      <c r="B457" s="242"/>
      <c r="C457" s="242"/>
      <c r="D457" s="239"/>
      <c r="E457" s="239"/>
      <c r="F457" s="239"/>
      <c r="G457" s="239"/>
      <c r="H457" s="239"/>
      <c r="I457" s="239"/>
      <c r="J457" s="121"/>
      <c r="K457" s="121"/>
      <c r="L457" s="239"/>
      <c r="M457" s="239"/>
      <c r="N457" s="239"/>
      <c r="O457" s="239"/>
      <c r="P457" s="53" t="s">
        <v>816</v>
      </c>
      <c r="Q457" s="53" t="s">
        <v>808</v>
      </c>
      <c r="R457" s="54" t="s">
        <v>817</v>
      </c>
      <c r="S457" s="54">
        <v>25954</v>
      </c>
      <c r="T457" s="54">
        <v>20707</v>
      </c>
    </row>
    <row r="458" spans="2:20" ht="14.25" customHeight="1">
      <c r="B458" s="242"/>
      <c r="C458" s="242"/>
      <c r="D458" s="239"/>
      <c r="E458" s="239"/>
      <c r="F458" s="239"/>
      <c r="G458" s="239"/>
      <c r="H458" s="239"/>
      <c r="I458" s="239"/>
      <c r="J458" s="121"/>
      <c r="K458" s="121"/>
      <c r="L458" s="239"/>
      <c r="M458" s="239"/>
      <c r="N458" s="239"/>
      <c r="O458" s="239"/>
      <c r="P458" s="53" t="s">
        <v>818</v>
      </c>
      <c r="Q458" s="53" t="s">
        <v>819</v>
      </c>
      <c r="R458" s="54" t="s">
        <v>820</v>
      </c>
      <c r="S458" s="54">
        <v>1355</v>
      </c>
      <c r="T458" s="54">
        <v>1600</v>
      </c>
    </row>
    <row r="459" spans="2:20" ht="27" customHeight="1">
      <c r="B459" s="242"/>
      <c r="C459" s="242"/>
      <c r="D459" s="239"/>
      <c r="E459" s="239"/>
      <c r="F459" s="239"/>
      <c r="G459" s="239"/>
      <c r="H459" s="239"/>
      <c r="I459" s="239"/>
      <c r="J459" s="121"/>
      <c r="K459" s="121"/>
      <c r="L459" s="239"/>
      <c r="M459" s="239"/>
      <c r="N459" s="239"/>
      <c r="O459" s="239"/>
      <c r="P459" s="53" t="s">
        <v>821</v>
      </c>
      <c r="Q459" s="53" t="s">
        <v>808</v>
      </c>
      <c r="R459" s="54" t="s">
        <v>822</v>
      </c>
      <c r="S459" s="54">
        <v>24397</v>
      </c>
      <c r="T459" s="54">
        <v>22353</v>
      </c>
    </row>
    <row r="460" spans="2:20" ht="24" customHeight="1">
      <c r="B460" s="242"/>
      <c r="C460" s="242"/>
      <c r="D460" s="239"/>
      <c r="E460" s="239"/>
      <c r="F460" s="239"/>
      <c r="G460" s="239"/>
      <c r="H460" s="239"/>
      <c r="I460" s="239"/>
      <c r="J460" s="121"/>
      <c r="K460" s="121"/>
      <c r="L460" s="239"/>
      <c r="M460" s="239"/>
      <c r="N460" s="239"/>
      <c r="O460" s="239"/>
      <c r="P460" s="53" t="s">
        <v>823</v>
      </c>
      <c r="Q460" s="53" t="s">
        <v>808</v>
      </c>
      <c r="R460" s="54" t="s">
        <v>824</v>
      </c>
      <c r="S460" s="54">
        <v>1105</v>
      </c>
      <c r="T460" s="54">
        <v>210</v>
      </c>
    </row>
    <row r="461" spans="2:20" ht="11.25" customHeight="1">
      <c r="B461" s="242"/>
      <c r="C461" s="242"/>
      <c r="D461" s="239"/>
      <c r="E461" s="239"/>
      <c r="F461" s="239"/>
      <c r="G461" s="239"/>
      <c r="H461" s="239"/>
      <c r="I461" s="239"/>
      <c r="J461" s="121"/>
      <c r="K461" s="121"/>
      <c r="L461" s="239"/>
      <c r="M461" s="239"/>
      <c r="N461" s="239"/>
      <c r="O461" s="239"/>
      <c r="P461" s="53" t="s">
        <v>825</v>
      </c>
      <c r="Q461" s="53" t="s">
        <v>706</v>
      </c>
      <c r="R461" s="54" t="s">
        <v>17</v>
      </c>
      <c r="S461" s="54">
        <v>100</v>
      </c>
      <c r="T461" s="54">
        <v>0</v>
      </c>
    </row>
    <row r="462" spans="2:20" ht="14.25" customHeight="1">
      <c r="B462" s="242"/>
      <c r="C462" s="242"/>
      <c r="D462" s="239"/>
      <c r="E462" s="239"/>
      <c r="F462" s="239"/>
      <c r="G462" s="239"/>
      <c r="H462" s="239"/>
      <c r="I462" s="239"/>
      <c r="J462" s="121"/>
      <c r="K462" s="121"/>
      <c r="L462" s="239"/>
      <c r="M462" s="239"/>
      <c r="N462" s="239"/>
      <c r="O462" s="239"/>
      <c r="P462" s="53" t="s">
        <v>826</v>
      </c>
      <c r="Q462" s="53" t="s">
        <v>706</v>
      </c>
      <c r="R462" s="54" t="s">
        <v>17</v>
      </c>
      <c r="S462" s="54">
        <v>100</v>
      </c>
      <c r="T462" s="54">
        <v>0</v>
      </c>
    </row>
    <row r="463" spans="2:20" ht="26.25" customHeight="1">
      <c r="B463" s="242"/>
      <c r="C463" s="242"/>
      <c r="D463" s="239"/>
      <c r="E463" s="239"/>
      <c r="F463" s="239"/>
      <c r="G463" s="239"/>
      <c r="H463" s="239"/>
      <c r="I463" s="239"/>
      <c r="J463" s="121"/>
      <c r="K463" s="121"/>
      <c r="L463" s="239"/>
      <c r="M463" s="239"/>
      <c r="N463" s="239"/>
      <c r="O463" s="239"/>
      <c r="P463" s="53" t="s">
        <v>827</v>
      </c>
      <c r="Q463" s="53" t="s">
        <v>130</v>
      </c>
      <c r="R463" s="54" t="s">
        <v>828</v>
      </c>
      <c r="S463" s="54">
        <v>87.1</v>
      </c>
      <c r="T463" s="54">
        <v>93</v>
      </c>
    </row>
    <row r="464" spans="2:20" ht="33" customHeight="1">
      <c r="B464" s="242"/>
      <c r="C464" s="242"/>
      <c r="D464" s="239"/>
      <c r="E464" s="239"/>
      <c r="F464" s="239"/>
      <c r="G464" s="239"/>
      <c r="H464" s="239"/>
      <c r="I464" s="239"/>
      <c r="J464" s="121"/>
      <c r="K464" s="121"/>
      <c r="L464" s="239"/>
      <c r="M464" s="239"/>
      <c r="N464" s="239"/>
      <c r="O464" s="239"/>
      <c r="P464" s="53" t="s">
        <v>829</v>
      </c>
      <c r="Q464" s="53" t="s">
        <v>469</v>
      </c>
      <c r="R464" s="54" t="s">
        <v>830</v>
      </c>
      <c r="S464" s="54">
        <v>600</v>
      </c>
      <c r="T464" s="54">
        <v>1933</v>
      </c>
    </row>
    <row r="465" spans="2:20" ht="34.5" customHeight="1">
      <c r="B465" s="242"/>
      <c r="C465" s="242"/>
      <c r="D465" s="239"/>
      <c r="E465" s="239"/>
      <c r="F465" s="239"/>
      <c r="G465" s="239"/>
      <c r="H465" s="239"/>
      <c r="I465" s="239"/>
      <c r="J465" s="121"/>
      <c r="K465" s="121"/>
      <c r="L465" s="239"/>
      <c r="M465" s="239"/>
      <c r="N465" s="239"/>
      <c r="O465" s="239"/>
      <c r="P465" s="53" t="s">
        <v>831</v>
      </c>
      <c r="Q465" s="53" t="s">
        <v>832</v>
      </c>
      <c r="R465" s="54" t="s">
        <v>186</v>
      </c>
      <c r="S465" s="54">
        <v>19</v>
      </c>
      <c r="T465" s="54">
        <v>22.7</v>
      </c>
    </row>
    <row r="466" spans="2:20" ht="14.25" customHeight="1">
      <c r="B466" s="242"/>
      <c r="C466" s="242"/>
      <c r="D466" s="239"/>
      <c r="E466" s="239"/>
      <c r="F466" s="239"/>
      <c r="G466" s="239"/>
      <c r="H466" s="239"/>
      <c r="I466" s="239"/>
      <c r="J466" s="121"/>
      <c r="K466" s="121"/>
      <c r="L466" s="239"/>
      <c r="M466" s="239"/>
      <c r="N466" s="239"/>
      <c r="O466" s="239"/>
      <c r="P466" s="53" t="s">
        <v>833</v>
      </c>
      <c r="Q466" s="53" t="s">
        <v>706</v>
      </c>
      <c r="R466" s="54" t="s">
        <v>834</v>
      </c>
      <c r="S466" s="54">
        <v>330</v>
      </c>
      <c r="T466" s="54">
        <v>0</v>
      </c>
    </row>
    <row r="467" spans="2:20" ht="14.25" customHeight="1">
      <c r="B467" s="242"/>
      <c r="C467" s="242"/>
      <c r="D467" s="239"/>
      <c r="E467" s="239"/>
      <c r="F467" s="239"/>
      <c r="G467" s="239"/>
      <c r="H467" s="239"/>
      <c r="I467" s="239"/>
      <c r="J467" s="121"/>
      <c r="K467" s="121"/>
      <c r="L467" s="239"/>
      <c r="M467" s="239"/>
      <c r="N467" s="239"/>
      <c r="O467" s="239"/>
      <c r="P467" s="53" t="s">
        <v>835</v>
      </c>
      <c r="Q467" s="53" t="s">
        <v>836</v>
      </c>
      <c r="R467" s="54" t="s">
        <v>108</v>
      </c>
      <c r="S467" s="54">
        <v>7</v>
      </c>
      <c r="T467" s="54">
        <v>8</v>
      </c>
    </row>
    <row r="468" spans="2:20" ht="14.25" customHeight="1">
      <c r="B468" s="242"/>
      <c r="C468" s="242"/>
      <c r="D468" s="239"/>
      <c r="E468" s="239"/>
      <c r="F468" s="239"/>
      <c r="G468" s="239"/>
      <c r="H468" s="239"/>
      <c r="I468" s="239"/>
      <c r="J468" s="121"/>
      <c r="K468" s="121"/>
      <c r="L468" s="239"/>
      <c r="M468" s="239"/>
      <c r="N468" s="239"/>
      <c r="O468" s="239"/>
      <c r="P468" s="53" t="s">
        <v>837</v>
      </c>
      <c r="Q468" s="53" t="s">
        <v>836</v>
      </c>
      <c r="R468" s="54" t="s">
        <v>8</v>
      </c>
      <c r="S468" s="54">
        <v>5</v>
      </c>
      <c r="T468" s="54">
        <v>2</v>
      </c>
    </row>
    <row r="469" spans="2:20" ht="14.25" customHeight="1">
      <c r="B469" s="242"/>
      <c r="C469" s="242"/>
      <c r="D469" s="239"/>
      <c r="E469" s="239"/>
      <c r="F469" s="239"/>
      <c r="G469" s="239"/>
      <c r="H469" s="239"/>
      <c r="I469" s="239"/>
      <c r="J469" s="121"/>
      <c r="K469" s="121"/>
      <c r="L469" s="239"/>
      <c r="M469" s="239"/>
      <c r="N469" s="239"/>
      <c r="O469" s="239"/>
      <c r="P469" s="53" t="s">
        <v>838</v>
      </c>
      <c r="Q469" s="53" t="s">
        <v>836</v>
      </c>
      <c r="R469" s="54" t="s">
        <v>4</v>
      </c>
      <c r="S469" s="54">
        <v>1</v>
      </c>
      <c r="T469" s="54">
        <v>1</v>
      </c>
    </row>
    <row r="470" spans="2:20" ht="14.25" customHeight="1">
      <c r="B470" s="242"/>
      <c r="C470" s="242"/>
      <c r="D470" s="239"/>
      <c r="E470" s="239"/>
      <c r="F470" s="239"/>
      <c r="G470" s="239"/>
      <c r="H470" s="239"/>
      <c r="I470" s="239"/>
      <c r="J470" s="121"/>
      <c r="K470" s="121"/>
      <c r="L470" s="239"/>
      <c r="M470" s="239"/>
      <c r="N470" s="239"/>
      <c r="O470" s="239"/>
      <c r="P470" s="53" t="s">
        <v>839</v>
      </c>
      <c r="Q470" s="53" t="s">
        <v>836</v>
      </c>
      <c r="R470" s="54" t="s">
        <v>4</v>
      </c>
      <c r="S470" s="54"/>
      <c r="T470" s="54">
        <v>1</v>
      </c>
    </row>
    <row r="471" spans="2:20" ht="14.25" customHeight="1">
      <c r="B471" s="242"/>
      <c r="C471" s="242"/>
      <c r="D471" s="239"/>
      <c r="E471" s="239"/>
      <c r="F471" s="239"/>
      <c r="G471" s="239"/>
      <c r="H471" s="239"/>
      <c r="I471" s="239"/>
      <c r="J471" s="121"/>
      <c r="K471" s="121"/>
      <c r="L471" s="239"/>
      <c r="M471" s="239"/>
      <c r="N471" s="239"/>
      <c r="O471" s="239"/>
      <c r="P471" s="53" t="s">
        <v>840</v>
      </c>
      <c r="Q471" s="53" t="s">
        <v>841</v>
      </c>
      <c r="R471" s="54" t="s">
        <v>842</v>
      </c>
      <c r="S471" s="54">
        <v>80</v>
      </c>
      <c r="T471" s="54">
        <v>67</v>
      </c>
    </row>
    <row r="472" spans="2:20" ht="24" customHeight="1">
      <c r="B472" s="242"/>
      <c r="C472" s="242"/>
      <c r="D472" s="239"/>
      <c r="E472" s="239"/>
      <c r="F472" s="239"/>
      <c r="G472" s="239"/>
      <c r="H472" s="239"/>
      <c r="I472" s="239"/>
      <c r="J472" s="121"/>
      <c r="K472" s="121"/>
      <c r="L472" s="239"/>
      <c r="M472" s="239"/>
      <c r="N472" s="239"/>
      <c r="O472" s="239"/>
      <c r="P472" s="53" t="s">
        <v>843</v>
      </c>
      <c r="Q472" s="53" t="s">
        <v>130</v>
      </c>
      <c r="R472" s="54" t="s">
        <v>131</v>
      </c>
      <c r="S472" s="54">
        <v>100</v>
      </c>
      <c r="T472" s="54">
        <v>100</v>
      </c>
    </row>
    <row r="473" spans="2:20" ht="25.5" customHeight="1">
      <c r="B473" s="242"/>
      <c r="C473" s="242"/>
      <c r="D473" s="239"/>
      <c r="E473" s="239"/>
      <c r="F473" s="239"/>
      <c r="G473" s="239"/>
      <c r="H473" s="239"/>
      <c r="I473" s="239"/>
      <c r="J473" s="121"/>
      <c r="K473" s="121"/>
      <c r="L473" s="239"/>
      <c r="M473" s="239"/>
      <c r="N473" s="239"/>
      <c r="O473" s="239"/>
      <c r="P473" s="53" t="s">
        <v>844</v>
      </c>
      <c r="Q473" s="53" t="s">
        <v>845</v>
      </c>
      <c r="R473" s="54" t="s">
        <v>846</v>
      </c>
      <c r="S473" s="54">
        <v>4719</v>
      </c>
      <c r="T473" s="54">
        <v>3388</v>
      </c>
    </row>
    <row r="474" spans="2:20" ht="24.75" customHeight="1">
      <c r="B474" s="242"/>
      <c r="C474" s="242"/>
      <c r="D474" s="239"/>
      <c r="E474" s="239"/>
      <c r="F474" s="239"/>
      <c r="G474" s="239"/>
      <c r="H474" s="239"/>
      <c r="I474" s="239"/>
      <c r="J474" s="121"/>
      <c r="K474" s="121"/>
      <c r="L474" s="239"/>
      <c r="M474" s="239"/>
      <c r="N474" s="239"/>
      <c r="O474" s="239"/>
      <c r="P474" s="53" t="s">
        <v>847</v>
      </c>
      <c r="Q474" s="53" t="s">
        <v>845</v>
      </c>
      <c r="R474" s="54" t="s">
        <v>848</v>
      </c>
      <c r="S474" s="54">
        <v>600</v>
      </c>
      <c r="T474" s="54">
        <v>70</v>
      </c>
    </row>
    <row r="475" spans="2:20" ht="24.75" customHeight="1">
      <c r="B475" s="242"/>
      <c r="C475" s="242"/>
      <c r="D475" s="239"/>
      <c r="E475" s="239"/>
      <c r="F475" s="239"/>
      <c r="G475" s="239"/>
      <c r="H475" s="239"/>
      <c r="I475" s="239"/>
      <c r="J475" s="121"/>
      <c r="K475" s="121"/>
      <c r="L475" s="239"/>
      <c r="M475" s="239"/>
      <c r="N475" s="239"/>
      <c r="O475" s="239"/>
      <c r="P475" s="53" t="s">
        <v>849</v>
      </c>
      <c r="Q475" s="53" t="s">
        <v>845</v>
      </c>
      <c r="R475" s="54" t="s">
        <v>850</v>
      </c>
      <c r="S475" s="54">
        <v>120</v>
      </c>
      <c r="T475" s="54">
        <v>0</v>
      </c>
    </row>
    <row r="476" spans="2:20" ht="48.75" customHeight="1">
      <c r="B476" s="242"/>
      <c r="C476" s="242"/>
      <c r="D476" s="239"/>
      <c r="E476" s="239"/>
      <c r="F476" s="239"/>
      <c r="G476" s="239"/>
      <c r="H476" s="239"/>
      <c r="I476" s="239"/>
      <c r="J476" s="121"/>
      <c r="K476" s="121"/>
      <c r="L476" s="239"/>
      <c r="M476" s="239"/>
      <c r="N476" s="239"/>
      <c r="O476" s="239"/>
      <c r="P476" s="53" t="s">
        <v>851</v>
      </c>
      <c r="Q476" s="53" t="s">
        <v>291</v>
      </c>
      <c r="R476" s="54" t="s">
        <v>4</v>
      </c>
      <c r="S476" s="54">
        <v>1</v>
      </c>
      <c r="T476" s="54">
        <v>1</v>
      </c>
    </row>
    <row r="477" spans="2:20" ht="21.75" customHeight="1">
      <c r="B477" s="243"/>
      <c r="C477" s="243"/>
      <c r="D477" s="240"/>
      <c r="E477" s="240"/>
      <c r="F477" s="240"/>
      <c r="G477" s="240"/>
      <c r="H477" s="240"/>
      <c r="I477" s="240"/>
      <c r="J477" s="11"/>
      <c r="K477" s="11"/>
      <c r="L477" s="240"/>
      <c r="M477" s="240"/>
      <c r="N477" s="240"/>
      <c r="O477" s="240"/>
      <c r="P477" s="55" t="s">
        <v>852</v>
      </c>
      <c r="Q477" s="55" t="s">
        <v>130</v>
      </c>
      <c r="R477" s="71" t="s">
        <v>853</v>
      </c>
      <c r="S477" s="71">
        <v>1.39</v>
      </c>
      <c r="T477" s="71">
        <v>2.24</v>
      </c>
    </row>
    <row r="478" spans="2:20" ht="60.75" customHeight="1">
      <c r="B478" s="18" t="s">
        <v>120</v>
      </c>
      <c r="C478" s="18" t="s">
        <v>854</v>
      </c>
      <c r="D478" s="36">
        <f>D479+D480</f>
        <v>1276.3</v>
      </c>
      <c r="E478" s="36">
        <f aca="true" t="shared" si="72" ref="E478:O478">E479+E480</f>
        <v>1224.8</v>
      </c>
      <c r="F478" s="36">
        <f t="shared" si="72"/>
        <v>547</v>
      </c>
      <c r="G478" s="36">
        <f t="shared" si="72"/>
        <v>525</v>
      </c>
      <c r="H478" s="36">
        <f t="shared" si="72"/>
        <v>848.5</v>
      </c>
      <c r="I478" s="36">
        <f t="shared" si="72"/>
        <v>787.7</v>
      </c>
      <c r="J478" s="36">
        <v>0</v>
      </c>
      <c r="K478" s="36">
        <v>0</v>
      </c>
      <c r="L478" s="36">
        <f t="shared" si="72"/>
        <v>1170.8</v>
      </c>
      <c r="M478" s="36">
        <f t="shared" si="72"/>
        <v>1087.5</v>
      </c>
      <c r="N478" s="36">
        <f t="shared" si="72"/>
        <v>3842.6000000000004</v>
      </c>
      <c r="O478" s="36">
        <f t="shared" si="72"/>
        <v>3625</v>
      </c>
      <c r="P478" s="56" t="s">
        <v>855</v>
      </c>
      <c r="Q478" s="56" t="s">
        <v>690</v>
      </c>
      <c r="R478" s="57" t="s">
        <v>856</v>
      </c>
      <c r="S478" s="57">
        <v>72</v>
      </c>
      <c r="T478" s="57">
        <v>69.1</v>
      </c>
    </row>
    <row r="479" spans="2:21" ht="26.25" customHeight="1">
      <c r="B479" s="2" t="s">
        <v>11</v>
      </c>
      <c r="C479" s="2" t="s">
        <v>789</v>
      </c>
      <c r="D479" s="3">
        <v>1276.3</v>
      </c>
      <c r="E479" s="3">
        <v>1224.8</v>
      </c>
      <c r="F479" s="3">
        <v>547</v>
      </c>
      <c r="G479" s="3">
        <v>525</v>
      </c>
      <c r="H479" s="3">
        <v>848.5</v>
      </c>
      <c r="I479" s="3">
        <v>787.7</v>
      </c>
      <c r="J479" s="3">
        <v>0</v>
      </c>
      <c r="K479" s="3">
        <v>0</v>
      </c>
      <c r="L479" s="3">
        <v>1170.8</v>
      </c>
      <c r="M479" s="8">
        <v>1087.5</v>
      </c>
      <c r="N479" s="67">
        <f>D479+F479+H479+L479</f>
        <v>3842.6000000000004</v>
      </c>
      <c r="O479" s="67">
        <f>E479+G479+I479+M479</f>
        <v>3625</v>
      </c>
      <c r="P479" s="217" t="s">
        <v>857</v>
      </c>
      <c r="Q479" s="217" t="s">
        <v>690</v>
      </c>
      <c r="R479" s="236" t="s">
        <v>830</v>
      </c>
      <c r="S479" s="236">
        <v>0</v>
      </c>
      <c r="T479" s="236">
        <v>0</v>
      </c>
      <c r="U479" s="195"/>
    </row>
    <row r="480" spans="2:21" ht="40.5" customHeight="1">
      <c r="B480" s="2" t="s">
        <v>13</v>
      </c>
      <c r="C480" s="2" t="s">
        <v>790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0</v>
      </c>
      <c r="N480" s="67">
        <f>D480+F480+H480+L480</f>
        <v>0</v>
      </c>
      <c r="O480" s="67">
        <f>E480+G480+I480+M480</f>
        <v>0</v>
      </c>
      <c r="P480" s="218"/>
      <c r="Q480" s="218"/>
      <c r="R480" s="237"/>
      <c r="S480" s="237"/>
      <c r="T480" s="237"/>
      <c r="U480" s="195"/>
    </row>
    <row r="481" spans="2:20" ht="60.75" customHeight="1">
      <c r="B481" s="18" t="s">
        <v>123</v>
      </c>
      <c r="C481" s="18" t="s">
        <v>858</v>
      </c>
      <c r="D481" s="36">
        <f>D482+D483+D484</f>
        <v>0</v>
      </c>
      <c r="E481" s="36">
        <f aca="true" t="shared" si="73" ref="E481:O481">E482+E483+E484</f>
        <v>0</v>
      </c>
      <c r="F481" s="36">
        <f t="shared" si="73"/>
        <v>0</v>
      </c>
      <c r="G481" s="36">
        <f t="shared" si="73"/>
        <v>0</v>
      </c>
      <c r="H481" s="36">
        <f t="shared" si="73"/>
        <v>0</v>
      </c>
      <c r="I481" s="36">
        <f t="shared" si="73"/>
        <v>0</v>
      </c>
      <c r="J481" s="36">
        <v>0</v>
      </c>
      <c r="K481" s="36">
        <v>0</v>
      </c>
      <c r="L481" s="36">
        <f t="shared" si="73"/>
        <v>0</v>
      </c>
      <c r="M481" s="36">
        <f t="shared" si="73"/>
        <v>0</v>
      </c>
      <c r="N481" s="36">
        <f t="shared" si="73"/>
        <v>0</v>
      </c>
      <c r="O481" s="36">
        <f t="shared" si="73"/>
        <v>0</v>
      </c>
      <c r="P481" s="53" t="s">
        <v>859</v>
      </c>
      <c r="Q481" s="53" t="s">
        <v>676</v>
      </c>
      <c r="R481" s="54" t="s">
        <v>678</v>
      </c>
      <c r="S481" s="54" t="s">
        <v>204</v>
      </c>
      <c r="T481" s="54" t="s">
        <v>678</v>
      </c>
    </row>
    <row r="482" spans="2:20" ht="50.25" customHeight="1">
      <c r="B482" s="2" t="s">
        <v>26</v>
      </c>
      <c r="C482" s="2" t="s">
        <v>791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8">
        <v>0</v>
      </c>
      <c r="N482" s="67">
        <f aca="true" t="shared" si="74" ref="N482:O484">D482+F482+H482+L482</f>
        <v>0</v>
      </c>
      <c r="O482" s="67">
        <f t="shared" si="74"/>
        <v>0</v>
      </c>
      <c r="P482" s="55" t="s">
        <v>860</v>
      </c>
      <c r="Q482" s="55" t="s">
        <v>676</v>
      </c>
      <c r="R482" s="71" t="s">
        <v>204</v>
      </c>
      <c r="S482" s="71" t="s">
        <v>677</v>
      </c>
      <c r="T482" s="71" t="s">
        <v>677</v>
      </c>
    </row>
    <row r="483" spans="2:21" ht="36" customHeight="1">
      <c r="B483" s="2" t="s">
        <v>28</v>
      </c>
      <c r="C483" s="2" t="s">
        <v>792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8">
        <v>0</v>
      </c>
      <c r="N483" s="67">
        <f t="shared" si="74"/>
        <v>0</v>
      </c>
      <c r="O483" s="67">
        <f t="shared" si="74"/>
        <v>0</v>
      </c>
      <c r="P483" s="217" t="s">
        <v>793</v>
      </c>
      <c r="Q483" s="217" t="s">
        <v>861</v>
      </c>
      <c r="R483" s="236" t="s">
        <v>204</v>
      </c>
      <c r="S483" s="236">
        <v>0</v>
      </c>
      <c r="T483" s="236">
        <v>0</v>
      </c>
      <c r="U483" s="195"/>
    </row>
    <row r="484" spans="2:21" ht="36.75" customHeight="1">
      <c r="B484" s="2" t="s">
        <v>93</v>
      </c>
      <c r="C484" s="2" t="s">
        <v>793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7">
        <f t="shared" si="74"/>
        <v>0</v>
      </c>
      <c r="O484" s="67">
        <f t="shared" si="74"/>
        <v>0</v>
      </c>
      <c r="P484" s="218"/>
      <c r="Q484" s="218"/>
      <c r="R484" s="237"/>
      <c r="S484" s="237"/>
      <c r="T484" s="237"/>
      <c r="U484" s="195"/>
    </row>
    <row r="485" spans="2:21" ht="39.75" customHeight="1">
      <c r="B485" s="18" t="s">
        <v>122</v>
      </c>
      <c r="C485" s="18" t="s">
        <v>862</v>
      </c>
      <c r="D485" s="36">
        <f>D486</f>
        <v>0</v>
      </c>
      <c r="E485" s="36">
        <f aca="true" t="shared" si="75" ref="E485:O485">E486</f>
        <v>0</v>
      </c>
      <c r="F485" s="36">
        <f t="shared" si="75"/>
        <v>0</v>
      </c>
      <c r="G485" s="36">
        <f t="shared" si="75"/>
        <v>0</v>
      </c>
      <c r="H485" s="36">
        <f t="shared" si="75"/>
        <v>0</v>
      </c>
      <c r="I485" s="36">
        <f t="shared" si="75"/>
        <v>0</v>
      </c>
      <c r="J485" s="36">
        <v>0</v>
      </c>
      <c r="K485" s="36">
        <v>0</v>
      </c>
      <c r="L485" s="36">
        <f t="shared" si="75"/>
        <v>0</v>
      </c>
      <c r="M485" s="36">
        <f t="shared" si="75"/>
        <v>0</v>
      </c>
      <c r="N485" s="36">
        <f t="shared" si="75"/>
        <v>0</v>
      </c>
      <c r="O485" s="36">
        <f t="shared" si="75"/>
        <v>0</v>
      </c>
      <c r="P485" s="217" t="s">
        <v>863</v>
      </c>
      <c r="Q485" s="217" t="s">
        <v>864</v>
      </c>
      <c r="R485" s="236" t="s">
        <v>17</v>
      </c>
      <c r="S485" s="236">
        <v>0</v>
      </c>
      <c r="T485" s="236">
        <v>0</v>
      </c>
      <c r="U485" s="195"/>
    </row>
    <row r="486" spans="2:21" ht="14.25" customHeight="1">
      <c r="B486" s="2" t="s">
        <v>30</v>
      </c>
      <c r="C486" s="2" t="s">
        <v>794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7">
        <f>D486+F486+H486+L486</f>
        <v>0</v>
      </c>
      <c r="O486" s="67">
        <f>E486+G486+I486+M486</f>
        <v>0</v>
      </c>
      <c r="P486" s="218"/>
      <c r="Q486" s="218"/>
      <c r="R486" s="237"/>
      <c r="S486" s="237"/>
      <c r="T486" s="237"/>
      <c r="U486" s="195"/>
    </row>
    <row r="487" spans="2:21" ht="69.75" customHeight="1">
      <c r="B487" s="18" t="s">
        <v>865</v>
      </c>
      <c r="C487" s="18" t="s">
        <v>866</v>
      </c>
      <c r="D487" s="36">
        <f aca="true" t="shared" si="76" ref="D487:I487">D488</f>
        <v>0</v>
      </c>
      <c r="E487" s="36">
        <f t="shared" si="76"/>
        <v>0</v>
      </c>
      <c r="F487" s="36">
        <f t="shared" si="76"/>
        <v>414</v>
      </c>
      <c r="G487" s="36">
        <f t="shared" si="76"/>
        <v>192.2</v>
      </c>
      <c r="H487" s="36">
        <f t="shared" si="76"/>
        <v>0</v>
      </c>
      <c r="I487" s="36">
        <f t="shared" si="76"/>
        <v>0</v>
      </c>
      <c r="J487" s="36">
        <v>0</v>
      </c>
      <c r="K487" s="36">
        <v>0</v>
      </c>
      <c r="L487" s="36">
        <f>L488</f>
        <v>0</v>
      </c>
      <c r="M487" s="36">
        <f>M488</f>
        <v>0</v>
      </c>
      <c r="N487" s="36">
        <f>N488</f>
        <v>414</v>
      </c>
      <c r="O487" s="36">
        <f>O488</f>
        <v>192.2</v>
      </c>
      <c r="P487" s="217" t="s">
        <v>867</v>
      </c>
      <c r="Q487" s="217" t="s">
        <v>676</v>
      </c>
      <c r="R487" s="236" t="s">
        <v>204</v>
      </c>
      <c r="S487" s="236" t="s">
        <v>678</v>
      </c>
      <c r="T487" s="236" t="s">
        <v>678</v>
      </c>
      <c r="U487" s="195"/>
    </row>
    <row r="488" spans="2:21" ht="26.25" customHeight="1">
      <c r="B488" s="2" t="s">
        <v>32</v>
      </c>
      <c r="C488" s="2" t="s">
        <v>795</v>
      </c>
      <c r="D488" s="3">
        <v>0</v>
      </c>
      <c r="E488" s="3">
        <v>0</v>
      </c>
      <c r="F488" s="3">
        <v>414</v>
      </c>
      <c r="G488" s="3">
        <v>192.2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7">
        <f>D488+F488+H488+L488</f>
        <v>414</v>
      </c>
      <c r="O488" s="67">
        <f>E488+G488+I488+M488</f>
        <v>192.2</v>
      </c>
      <c r="P488" s="218"/>
      <c r="Q488" s="218"/>
      <c r="R488" s="237"/>
      <c r="S488" s="237"/>
      <c r="T488" s="237"/>
      <c r="U488" s="195"/>
    </row>
    <row r="489" spans="2:20" ht="24.75" customHeight="1">
      <c r="B489" s="214" t="s">
        <v>868</v>
      </c>
      <c r="C489" s="214"/>
      <c r="D489" s="88">
        <f>D446+D478+D481+D485+D487</f>
        <v>1276.3</v>
      </c>
      <c r="E489" s="88">
        <f aca="true" t="shared" si="77" ref="E489:O490">E446+E478+E481+E485+E487</f>
        <v>1224.8</v>
      </c>
      <c r="F489" s="88">
        <f t="shared" si="77"/>
        <v>961</v>
      </c>
      <c r="G489" s="88">
        <f t="shared" si="77"/>
        <v>717.2</v>
      </c>
      <c r="H489" s="88">
        <f t="shared" si="77"/>
        <v>848.5</v>
      </c>
      <c r="I489" s="88">
        <f t="shared" si="77"/>
        <v>787.7</v>
      </c>
      <c r="J489" s="88">
        <v>0</v>
      </c>
      <c r="K489" s="88">
        <v>0</v>
      </c>
      <c r="L489" s="88">
        <f t="shared" si="77"/>
        <v>1170.8</v>
      </c>
      <c r="M489" s="88">
        <f t="shared" si="77"/>
        <v>1087.5</v>
      </c>
      <c r="N489" s="88">
        <f t="shared" si="77"/>
        <v>4256.6</v>
      </c>
      <c r="O489" s="88">
        <f t="shared" si="77"/>
        <v>3817.2</v>
      </c>
      <c r="P489" s="9"/>
      <c r="Q489" s="9"/>
      <c r="R489" s="9"/>
      <c r="S489" s="9"/>
      <c r="T489" s="9"/>
    </row>
    <row r="490" spans="2:20" ht="26.25" customHeight="1">
      <c r="B490" s="234" t="s">
        <v>105</v>
      </c>
      <c r="C490" s="235"/>
      <c r="D490" s="179">
        <f>D447+D479+D482+D486+D488</f>
        <v>1276.3</v>
      </c>
      <c r="E490" s="179">
        <f t="shared" si="77"/>
        <v>1224.8</v>
      </c>
      <c r="F490" s="179">
        <f t="shared" si="77"/>
        <v>961</v>
      </c>
      <c r="G490" s="179">
        <f t="shared" si="77"/>
        <v>717.2</v>
      </c>
      <c r="H490" s="179">
        <f t="shared" si="77"/>
        <v>848.5</v>
      </c>
      <c r="I490" s="179">
        <f t="shared" si="77"/>
        <v>787.7</v>
      </c>
      <c r="J490" s="179">
        <v>0</v>
      </c>
      <c r="K490" s="179">
        <v>0</v>
      </c>
      <c r="L490" s="179">
        <f t="shared" si="77"/>
        <v>1170.8</v>
      </c>
      <c r="M490" s="179">
        <f t="shared" si="77"/>
        <v>1087.5</v>
      </c>
      <c r="N490" s="179">
        <f t="shared" si="77"/>
        <v>4256.6</v>
      </c>
      <c r="O490" s="179">
        <f t="shared" si="77"/>
        <v>3817.2</v>
      </c>
      <c r="P490" s="14"/>
      <c r="Q490" s="14"/>
      <c r="R490" s="14"/>
      <c r="S490" s="14"/>
      <c r="T490" s="14"/>
    </row>
    <row r="491" spans="2:20" ht="26.25" customHeight="1">
      <c r="B491" s="197" t="s">
        <v>1317</v>
      </c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4"/>
    </row>
    <row r="492" spans="2:20" ht="40.5" customHeight="1">
      <c r="B492" s="223" t="s">
        <v>0</v>
      </c>
      <c r="C492" s="223" t="s">
        <v>1</v>
      </c>
      <c r="D492" s="226" t="s">
        <v>272</v>
      </c>
      <c r="E492" s="227"/>
      <c r="F492" s="228" t="s">
        <v>106</v>
      </c>
      <c r="G492" s="229"/>
      <c r="H492" s="221" t="s">
        <v>109</v>
      </c>
      <c r="I492" s="222"/>
      <c r="J492" s="230" t="s">
        <v>900</v>
      </c>
      <c r="K492" s="231"/>
      <c r="L492" s="221" t="s">
        <v>110</v>
      </c>
      <c r="M492" s="222"/>
      <c r="N492" s="221" t="s">
        <v>154</v>
      </c>
      <c r="O492" s="222"/>
      <c r="P492" s="219" t="s">
        <v>111</v>
      </c>
      <c r="Q492" s="219" t="s">
        <v>112</v>
      </c>
      <c r="R492" s="219" t="s">
        <v>113</v>
      </c>
      <c r="S492" s="219" t="s">
        <v>114</v>
      </c>
      <c r="T492" s="219" t="s">
        <v>115</v>
      </c>
    </row>
    <row r="493" spans="2:20" ht="63.75" customHeight="1">
      <c r="B493" s="224"/>
      <c r="C493" s="225"/>
      <c r="D493" s="6" t="s">
        <v>2</v>
      </c>
      <c r="E493" s="6" t="s">
        <v>3</v>
      </c>
      <c r="F493" s="5" t="s">
        <v>2</v>
      </c>
      <c r="G493" s="7" t="s">
        <v>3</v>
      </c>
      <c r="H493" s="6" t="s">
        <v>2</v>
      </c>
      <c r="I493" s="6" t="s">
        <v>3</v>
      </c>
      <c r="J493" s="6" t="s">
        <v>2</v>
      </c>
      <c r="K493" s="6" t="s">
        <v>3</v>
      </c>
      <c r="L493" s="6" t="s">
        <v>2</v>
      </c>
      <c r="M493" s="6" t="s">
        <v>3</v>
      </c>
      <c r="N493" s="6" t="s">
        <v>2</v>
      </c>
      <c r="O493" s="6" t="s">
        <v>3</v>
      </c>
      <c r="P493" s="202"/>
      <c r="Q493" s="202"/>
      <c r="R493" s="202"/>
      <c r="S493" s="202"/>
      <c r="T493" s="202"/>
    </row>
    <row r="494" spans="2:20" ht="14.25" customHeight="1">
      <c r="B494" s="13" t="s">
        <v>4</v>
      </c>
      <c r="C494" s="13" t="s">
        <v>5</v>
      </c>
      <c r="D494" s="13" t="s">
        <v>6</v>
      </c>
      <c r="E494" s="13" t="s">
        <v>449</v>
      </c>
      <c r="F494" s="13" t="s">
        <v>7</v>
      </c>
      <c r="G494" s="13" t="s">
        <v>8</v>
      </c>
      <c r="H494" s="13" t="s">
        <v>770</v>
      </c>
      <c r="I494" s="13" t="s">
        <v>771</v>
      </c>
      <c r="J494" s="13" t="s">
        <v>107</v>
      </c>
      <c r="K494" s="13" t="s">
        <v>772</v>
      </c>
      <c r="L494" s="13" t="s">
        <v>773</v>
      </c>
      <c r="M494" s="13" t="s">
        <v>108</v>
      </c>
      <c r="N494" s="13" t="s">
        <v>774</v>
      </c>
      <c r="O494" s="13" t="s">
        <v>775</v>
      </c>
      <c r="P494" s="13" t="s">
        <v>620</v>
      </c>
      <c r="Q494" s="13" t="s">
        <v>776</v>
      </c>
      <c r="R494" s="13" t="s">
        <v>777</v>
      </c>
      <c r="S494" s="13" t="s">
        <v>934</v>
      </c>
      <c r="T494" s="13" t="s">
        <v>935</v>
      </c>
    </row>
    <row r="495" spans="2:20" ht="27" customHeight="1">
      <c r="B495" s="215" t="s">
        <v>869</v>
      </c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</row>
    <row r="496" spans="2:20" ht="26.25" customHeight="1">
      <c r="B496" s="215" t="s">
        <v>870</v>
      </c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</row>
    <row r="497" spans="2:20" ht="45" customHeight="1">
      <c r="B497" s="18" t="s">
        <v>118</v>
      </c>
      <c r="C497" s="18" t="s">
        <v>901</v>
      </c>
      <c r="D497" s="36">
        <f>D498+D501+D503+D505+D509+D512+D514+D516</f>
        <v>0</v>
      </c>
      <c r="E497" s="36">
        <f aca="true" t="shared" si="78" ref="E497:M497">E498+E501+E503+E505+E509+E512+E514+E516</f>
        <v>0</v>
      </c>
      <c r="F497" s="36">
        <f t="shared" si="78"/>
        <v>4950</v>
      </c>
      <c r="G497" s="36">
        <f t="shared" si="78"/>
        <v>4303.9</v>
      </c>
      <c r="H497" s="36">
        <f t="shared" si="78"/>
        <v>4569.8</v>
      </c>
      <c r="I497" s="36">
        <f t="shared" si="78"/>
        <v>4086.8</v>
      </c>
      <c r="J497" s="36">
        <f t="shared" si="78"/>
        <v>1000</v>
      </c>
      <c r="K497" s="36">
        <f t="shared" si="78"/>
        <v>1000</v>
      </c>
      <c r="L497" s="36">
        <f t="shared" si="78"/>
        <v>54000</v>
      </c>
      <c r="M497" s="36">
        <f t="shared" si="78"/>
        <v>34350.7</v>
      </c>
      <c r="N497" s="36">
        <f>D497+F497+H497+J497+L497</f>
        <v>64519.8</v>
      </c>
      <c r="O497" s="36">
        <f>E497+G497+I497+K497+M497</f>
        <v>43741.399999999994</v>
      </c>
      <c r="P497" s="53" t="s">
        <v>902</v>
      </c>
      <c r="Q497" s="53" t="s">
        <v>130</v>
      </c>
      <c r="R497" s="54" t="s">
        <v>17</v>
      </c>
      <c r="S497" s="54">
        <v>30</v>
      </c>
      <c r="T497" s="54">
        <v>0</v>
      </c>
    </row>
    <row r="498" spans="2:20" ht="36" customHeight="1">
      <c r="B498" s="2" t="s">
        <v>9</v>
      </c>
      <c r="C498" s="98" t="s">
        <v>871</v>
      </c>
      <c r="D498" s="76">
        <v>0</v>
      </c>
      <c r="E498" s="76">
        <v>0</v>
      </c>
      <c r="F498" s="132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3500</v>
      </c>
      <c r="M498" s="20">
        <v>2400</v>
      </c>
      <c r="N498" s="36">
        <f aca="true" t="shared" si="79" ref="N498:N517">D498+F498+H498+J498+L498</f>
        <v>3500</v>
      </c>
      <c r="O498" s="36">
        <f aca="true" t="shared" si="80" ref="O498:O517">E498+G498+I498+K498+M498</f>
        <v>2400</v>
      </c>
      <c r="P498" s="53" t="s">
        <v>903</v>
      </c>
      <c r="Q498" s="53" t="s">
        <v>130</v>
      </c>
      <c r="R498" s="54" t="s">
        <v>17</v>
      </c>
      <c r="S498" s="54">
        <v>100</v>
      </c>
      <c r="T498" s="54">
        <v>0</v>
      </c>
    </row>
    <row r="499" spans="2:20" ht="26.25" customHeight="1">
      <c r="B499" s="4" t="s">
        <v>230</v>
      </c>
      <c r="C499" s="98" t="s">
        <v>872</v>
      </c>
      <c r="D499" s="131">
        <v>0</v>
      </c>
      <c r="E499" s="131">
        <v>0</v>
      </c>
      <c r="F499" s="130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1580</v>
      </c>
      <c r="M499" s="8">
        <v>480</v>
      </c>
      <c r="N499" s="67">
        <f t="shared" si="79"/>
        <v>1580</v>
      </c>
      <c r="O499" s="67">
        <f t="shared" si="80"/>
        <v>480</v>
      </c>
      <c r="P499" s="53" t="s">
        <v>904</v>
      </c>
      <c r="Q499" s="53" t="s">
        <v>130</v>
      </c>
      <c r="R499" s="54" t="s">
        <v>905</v>
      </c>
      <c r="S499" s="54">
        <v>84</v>
      </c>
      <c r="T499" s="54">
        <v>84</v>
      </c>
    </row>
    <row r="500" spans="2:20" ht="42" customHeight="1">
      <c r="B500" s="4" t="s">
        <v>232</v>
      </c>
      <c r="C500" s="98" t="s">
        <v>873</v>
      </c>
      <c r="D500" s="131">
        <v>0</v>
      </c>
      <c r="E500" s="131">
        <v>0</v>
      </c>
      <c r="F500" s="130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1920</v>
      </c>
      <c r="M500" s="8">
        <v>1920</v>
      </c>
      <c r="N500" s="67">
        <f t="shared" si="79"/>
        <v>1920</v>
      </c>
      <c r="O500" s="67">
        <f t="shared" si="80"/>
        <v>1920</v>
      </c>
      <c r="P500" s="53" t="s">
        <v>906</v>
      </c>
      <c r="Q500" s="53" t="s">
        <v>130</v>
      </c>
      <c r="R500" s="54" t="s">
        <v>17</v>
      </c>
      <c r="S500" s="54">
        <v>100</v>
      </c>
      <c r="T500" s="54">
        <v>0</v>
      </c>
    </row>
    <row r="501" spans="2:20" ht="40.5" customHeight="1">
      <c r="B501" s="2" t="s">
        <v>37</v>
      </c>
      <c r="C501" s="98" t="s">
        <v>874</v>
      </c>
      <c r="D501" s="76">
        <v>0</v>
      </c>
      <c r="E501" s="76">
        <v>0</v>
      </c>
      <c r="F501" s="132">
        <v>0</v>
      </c>
      <c r="G501" s="19">
        <v>0</v>
      </c>
      <c r="H501" s="19">
        <v>328.7</v>
      </c>
      <c r="I501" s="19">
        <v>0</v>
      </c>
      <c r="J501" s="19">
        <v>0</v>
      </c>
      <c r="K501" s="19">
        <v>0</v>
      </c>
      <c r="L501" s="19">
        <v>1150</v>
      </c>
      <c r="M501" s="20">
        <v>1150</v>
      </c>
      <c r="N501" s="36">
        <f t="shared" si="79"/>
        <v>1478.7</v>
      </c>
      <c r="O501" s="36">
        <f t="shared" si="80"/>
        <v>1150</v>
      </c>
      <c r="P501" s="53" t="s">
        <v>907</v>
      </c>
      <c r="Q501" s="53" t="s">
        <v>130</v>
      </c>
      <c r="R501" s="54" t="s">
        <v>908</v>
      </c>
      <c r="S501" s="54">
        <v>100</v>
      </c>
      <c r="T501" s="54">
        <v>100</v>
      </c>
    </row>
    <row r="502" spans="2:20" ht="42" customHeight="1">
      <c r="B502" s="4" t="s">
        <v>875</v>
      </c>
      <c r="C502" s="98" t="s">
        <v>876</v>
      </c>
      <c r="D502" s="131">
        <v>0</v>
      </c>
      <c r="E502" s="131">
        <v>0</v>
      </c>
      <c r="F502" s="130">
        <v>0</v>
      </c>
      <c r="G502" s="3">
        <v>0</v>
      </c>
      <c r="H502" s="3">
        <v>328.7</v>
      </c>
      <c r="I502" s="3">
        <v>0</v>
      </c>
      <c r="J502" s="3">
        <v>0</v>
      </c>
      <c r="K502" s="3">
        <v>0</v>
      </c>
      <c r="L502" s="3">
        <v>1150</v>
      </c>
      <c r="M502" s="8">
        <v>1150</v>
      </c>
      <c r="N502" s="67">
        <f t="shared" si="79"/>
        <v>1478.7</v>
      </c>
      <c r="O502" s="67">
        <f t="shared" si="80"/>
        <v>1150</v>
      </c>
      <c r="P502" s="53" t="s">
        <v>909</v>
      </c>
      <c r="Q502" s="53" t="s">
        <v>130</v>
      </c>
      <c r="R502" s="54" t="s">
        <v>910</v>
      </c>
      <c r="S502" s="54">
        <v>8.1</v>
      </c>
      <c r="T502" s="54">
        <v>8.1</v>
      </c>
    </row>
    <row r="503" spans="2:20" ht="38.25" customHeight="1">
      <c r="B503" s="2" t="s">
        <v>39</v>
      </c>
      <c r="C503" s="98" t="s">
        <v>877</v>
      </c>
      <c r="D503" s="76">
        <v>0</v>
      </c>
      <c r="E503" s="76">
        <v>0</v>
      </c>
      <c r="F503" s="132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750</v>
      </c>
      <c r="M503" s="20">
        <v>750</v>
      </c>
      <c r="N503" s="36">
        <f t="shared" si="79"/>
        <v>750</v>
      </c>
      <c r="O503" s="36">
        <f t="shared" si="80"/>
        <v>750</v>
      </c>
      <c r="P503" s="53" t="s">
        <v>911</v>
      </c>
      <c r="Q503" s="53" t="s">
        <v>912</v>
      </c>
      <c r="R503" s="54" t="s">
        <v>913</v>
      </c>
      <c r="S503" s="54">
        <v>400</v>
      </c>
      <c r="T503" s="54">
        <v>400</v>
      </c>
    </row>
    <row r="504" spans="2:20" ht="69.75" customHeight="1">
      <c r="B504" s="4" t="s">
        <v>404</v>
      </c>
      <c r="C504" s="98" t="s">
        <v>878</v>
      </c>
      <c r="D504" s="131">
        <v>0</v>
      </c>
      <c r="E504" s="131">
        <v>0</v>
      </c>
      <c r="F504" s="130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750</v>
      </c>
      <c r="M504" s="8">
        <v>750</v>
      </c>
      <c r="N504" s="67">
        <f t="shared" si="79"/>
        <v>750</v>
      </c>
      <c r="O504" s="67">
        <f t="shared" si="80"/>
        <v>750</v>
      </c>
      <c r="P504" s="53" t="s">
        <v>914</v>
      </c>
      <c r="Q504" s="53" t="s">
        <v>291</v>
      </c>
      <c r="R504" s="54" t="s">
        <v>17</v>
      </c>
      <c r="S504" s="54">
        <v>4</v>
      </c>
      <c r="T504" s="54">
        <v>0</v>
      </c>
    </row>
    <row r="505" spans="2:20" ht="24" customHeight="1">
      <c r="B505" s="2" t="s">
        <v>220</v>
      </c>
      <c r="C505" s="98" t="s">
        <v>879</v>
      </c>
      <c r="D505" s="76">
        <v>0</v>
      </c>
      <c r="E505" s="76">
        <v>0</v>
      </c>
      <c r="F505" s="132">
        <v>0</v>
      </c>
      <c r="G505" s="19">
        <v>0</v>
      </c>
      <c r="H505" s="19">
        <v>500</v>
      </c>
      <c r="I505" s="19">
        <v>462.8</v>
      </c>
      <c r="J505" s="19">
        <v>1000</v>
      </c>
      <c r="K505" s="19">
        <v>1000</v>
      </c>
      <c r="L505" s="19">
        <v>0</v>
      </c>
      <c r="M505" s="20">
        <v>0</v>
      </c>
      <c r="N505" s="36">
        <f t="shared" si="79"/>
        <v>1500</v>
      </c>
      <c r="O505" s="36">
        <f t="shared" si="80"/>
        <v>1462.8</v>
      </c>
      <c r="P505" s="53" t="s">
        <v>915</v>
      </c>
      <c r="Q505" s="53" t="s">
        <v>130</v>
      </c>
      <c r="R505" s="54" t="s">
        <v>777</v>
      </c>
      <c r="S505" s="54">
        <v>20</v>
      </c>
      <c r="T505" s="54">
        <v>30.4</v>
      </c>
    </row>
    <row r="506" spans="2:20" ht="35.25" customHeight="1">
      <c r="B506" s="4" t="s">
        <v>880</v>
      </c>
      <c r="C506" s="98" t="s">
        <v>881</v>
      </c>
      <c r="D506" s="131">
        <v>0</v>
      </c>
      <c r="E506" s="131">
        <v>0</v>
      </c>
      <c r="F506" s="130">
        <v>0</v>
      </c>
      <c r="G506" s="3">
        <v>0</v>
      </c>
      <c r="H506" s="3">
        <v>486.8</v>
      </c>
      <c r="I506" s="3">
        <v>462.8</v>
      </c>
      <c r="J506" s="3">
        <v>400</v>
      </c>
      <c r="K506" s="3">
        <v>400</v>
      </c>
      <c r="L506" s="3">
        <v>0</v>
      </c>
      <c r="M506" s="8">
        <v>0</v>
      </c>
      <c r="N506" s="67">
        <f t="shared" si="79"/>
        <v>886.8</v>
      </c>
      <c r="O506" s="67">
        <f t="shared" si="80"/>
        <v>862.8</v>
      </c>
      <c r="P506" s="53" t="s">
        <v>897</v>
      </c>
      <c r="Q506" s="53" t="s">
        <v>130</v>
      </c>
      <c r="R506" s="54" t="s">
        <v>204</v>
      </c>
      <c r="S506" s="54">
        <v>75.4</v>
      </c>
      <c r="T506" s="54">
        <v>75.4</v>
      </c>
    </row>
    <row r="507" spans="2:20" ht="26.25" customHeight="1">
      <c r="B507" s="4" t="s">
        <v>882</v>
      </c>
      <c r="C507" s="98" t="s">
        <v>883</v>
      </c>
      <c r="D507" s="131">
        <v>0</v>
      </c>
      <c r="E507" s="131">
        <v>0</v>
      </c>
      <c r="F507" s="130">
        <v>0</v>
      </c>
      <c r="G507" s="3">
        <v>0</v>
      </c>
      <c r="H507" s="3">
        <v>13.2</v>
      </c>
      <c r="I507" s="3">
        <v>0</v>
      </c>
      <c r="J507" s="3">
        <v>200</v>
      </c>
      <c r="K507" s="3">
        <v>200</v>
      </c>
      <c r="L507" s="3">
        <v>0</v>
      </c>
      <c r="M507" s="8">
        <v>0</v>
      </c>
      <c r="N507" s="67">
        <f t="shared" si="79"/>
        <v>213.2</v>
      </c>
      <c r="O507" s="67">
        <f t="shared" si="80"/>
        <v>200</v>
      </c>
      <c r="P507" s="53" t="s">
        <v>916</v>
      </c>
      <c r="Q507" s="53" t="s">
        <v>472</v>
      </c>
      <c r="R507" s="54" t="s">
        <v>917</v>
      </c>
      <c r="S507" s="54">
        <v>0.04</v>
      </c>
      <c r="T507" s="54">
        <v>0.04</v>
      </c>
    </row>
    <row r="508" spans="2:20" ht="37.5" customHeight="1">
      <c r="B508" s="4" t="s">
        <v>884</v>
      </c>
      <c r="C508" s="98" t="s">
        <v>885</v>
      </c>
      <c r="D508" s="131">
        <v>0</v>
      </c>
      <c r="E508" s="131">
        <v>0</v>
      </c>
      <c r="F508" s="130">
        <v>0</v>
      </c>
      <c r="G508" s="3">
        <v>0</v>
      </c>
      <c r="H508" s="3">
        <v>0</v>
      </c>
      <c r="I508" s="3">
        <v>0</v>
      </c>
      <c r="J508" s="3">
        <v>400</v>
      </c>
      <c r="K508" s="3">
        <v>400</v>
      </c>
      <c r="L508" s="3">
        <v>0</v>
      </c>
      <c r="M508" s="8">
        <v>0</v>
      </c>
      <c r="N508" s="67">
        <f t="shared" si="79"/>
        <v>400</v>
      </c>
      <c r="O508" s="67">
        <f t="shared" si="80"/>
        <v>400</v>
      </c>
      <c r="P508" s="53" t="s">
        <v>918</v>
      </c>
      <c r="Q508" s="53" t="s">
        <v>516</v>
      </c>
      <c r="R508" s="54" t="s">
        <v>919</v>
      </c>
      <c r="S508" s="54">
        <v>1950</v>
      </c>
      <c r="T508" s="54">
        <v>1095.97</v>
      </c>
    </row>
    <row r="509" spans="2:20" ht="25.5" customHeight="1">
      <c r="B509" s="2" t="s">
        <v>222</v>
      </c>
      <c r="C509" s="98" t="s">
        <v>886</v>
      </c>
      <c r="D509" s="76">
        <v>0</v>
      </c>
      <c r="E509" s="76">
        <v>0</v>
      </c>
      <c r="F509" s="132">
        <v>0</v>
      </c>
      <c r="G509" s="19">
        <v>0</v>
      </c>
      <c r="H509" s="19">
        <v>3508.8</v>
      </c>
      <c r="I509" s="19">
        <v>3411.7</v>
      </c>
      <c r="J509" s="19">
        <v>0</v>
      </c>
      <c r="K509" s="19">
        <v>0</v>
      </c>
      <c r="L509" s="19">
        <v>0</v>
      </c>
      <c r="M509" s="20">
        <v>0</v>
      </c>
      <c r="N509" s="36">
        <f t="shared" si="79"/>
        <v>3508.8</v>
      </c>
      <c r="O509" s="36">
        <f t="shared" si="80"/>
        <v>3411.7</v>
      </c>
      <c r="P509" s="53" t="s">
        <v>920</v>
      </c>
      <c r="Q509" s="53" t="s">
        <v>836</v>
      </c>
      <c r="R509" s="54" t="s">
        <v>921</v>
      </c>
      <c r="S509" s="54">
        <v>4</v>
      </c>
      <c r="T509" s="54">
        <v>4</v>
      </c>
    </row>
    <row r="510" spans="2:20" ht="45" customHeight="1">
      <c r="B510" s="4" t="s">
        <v>887</v>
      </c>
      <c r="C510" s="98" t="s">
        <v>888</v>
      </c>
      <c r="D510" s="131">
        <v>0</v>
      </c>
      <c r="E510" s="131">
        <v>0</v>
      </c>
      <c r="F510" s="130">
        <v>0</v>
      </c>
      <c r="G510" s="3">
        <v>0</v>
      </c>
      <c r="H510" s="3">
        <v>3508.8</v>
      </c>
      <c r="I510" s="3">
        <v>3411.7</v>
      </c>
      <c r="J510" s="3">
        <v>0</v>
      </c>
      <c r="K510" s="3">
        <v>0</v>
      </c>
      <c r="L510" s="3">
        <v>0</v>
      </c>
      <c r="M510" s="8">
        <v>0</v>
      </c>
      <c r="N510" s="67">
        <f t="shared" si="79"/>
        <v>3508.8</v>
      </c>
      <c r="O510" s="67">
        <f t="shared" si="80"/>
        <v>3411.7</v>
      </c>
      <c r="P510" s="53" t="s">
        <v>922</v>
      </c>
      <c r="Q510" s="53" t="s">
        <v>516</v>
      </c>
      <c r="R510" s="54" t="s">
        <v>17</v>
      </c>
      <c r="S510" s="54">
        <v>1301</v>
      </c>
      <c r="T510" s="54">
        <v>0</v>
      </c>
    </row>
    <row r="511" spans="2:20" ht="24" customHeight="1">
      <c r="B511" s="4" t="s">
        <v>889</v>
      </c>
      <c r="C511" s="98" t="s">
        <v>890</v>
      </c>
      <c r="D511" s="131">
        <v>0</v>
      </c>
      <c r="E511" s="131">
        <v>0</v>
      </c>
      <c r="F511" s="130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8">
        <v>0</v>
      </c>
      <c r="N511" s="67">
        <f t="shared" si="79"/>
        <v>0</v>
      </c>
      <c r="O511" s="67">
        <f t="shared" si="80"/>
        <v>0</v>
      </c>
      <c r="P511" s="53" t="s">
        <v>923</v>
      </c>
      <c r="Q511" s="53" t="s">
        <v>130</v>
      </c>
      <c r="R511" s="54" t="s">
        <v>924</v>
      </c>
      <c r="S511" s="54">
        <v>18</v>
      </c>
      <c r="T511" s="54">
        <v>18</v>
      </c>
    </row>
    <row r="512" spans="2:20" ht="23.25" customHeight="1">
      <c r="B512" s="2" t="s">
        <v>224</v>
      </c>
      <c r="C512" s="98" t="s">
        <v>891</v>
      </c>
      <c r="D512" s="76">
        <v>0</v>
      </c>
      <c r="E512" s="76">
        <v>0</v>
      </c>
      <c r="F512" s="132">
        <v>0</v>
      </c>
      <c r="G512" s="19">
        <v>0</v>
      </c>
      <c r="H512" s="19">
        <v>20</v>
      </c>
      <c r="I512" s="19">
        <v>0</v>
      </c>
      <c r="J512" s="19">
        <v>0</v>
      </c>
      <c r="K512" s="19">
        <v>0</v>
      </c>
      <c r="L512" s="19">
        <v>0</v>
      </c>
      <c r="M512" s="20">
        <v>0</v>
      </c>
      <c r="N512" s="36">
        <f t="shared" si="79"/>
        <v>20</v>
      </c>
      <c r="O512" s="36">
        <f t="shared" si="80"/>
        <v>0</v>
      </c>
      <c r="P512" s="53" t="s">
        <v>925</v>
      </c>
      <c r="Q512" s="53" t="s">
        <v>926</v>
      </c>
      <c r="R512" s="54" t="s">
        <v>927</v>
      </c>
      <c r="S512" s="54">
        <v>158.8</v>
      </c>
      <c r="T512" s="54">
        <v>158.8</v>
      </c>
    </row>
    <row r="513" spans="2:20" ht="48" customHeight="1">
      <c r="B513" s="4" t="s">
        <v>892</v>
      </c>
      <c r="C513" s="98" t="s">
        <v>893</v>
      </c>
      <c r="D513" s="131">
        <v>0</v>
      </c>
      <c r="E513" s="131">
        <v>0</v>
      </c>
      <c r="F513" s="130">
        <v>0</v>
      </c>
      <c r="G513" s="3">
        <v>0</v>
      </c>
      <c r="H513" s="3">
        <v>20</v>
      </c>
      <c r="I513" s="3">
        <v>0</v>
      </c>
      <c r="J513" s="3">
        <v>0</v>
      </c>
      <c r="K513" s="3">
        <v>0</v>
      </c>
      <c r="L513" s="3">
        <v>0</v>
      </c>
      <c r="M513" s="8">
        <v>0</v>
      </c>
      <c r="N513" s="67">
        <f t="shared" si="79"/>
        <v>20</v>
      </c>
      <c r="O513" s="67">
        <f t="shared" si="80"/>
        <v>0</v>
      </c>
      <c r="P513" s="53" t="s">
        <v>928</v>
      </c>
      <c r="Q513" s="53" t="s">
        <v>130</v>
      </c>
      <c r="R513" s="54" t="s">
        <v>131</v>
      </c>
      <c r="S513" s="54">
        <v>100</v>
      </c>
      <c r="T513" s="54">
        <v>100</v>
      </c>
    </row>
    <row r="514" spans="2:20" ht="22.5" customHeight="1">
      <c r="B514" s="2" t="s">
        <v>413</v>
      </c>
      <c r="C514" s="98" t="s">
        <v>894</v>
      </c>
      <c r="D514" s="76">
        <v>0</v>
      </c>
      <c r="E514" s="76">
        <v>0</v>
      </c>
      <c r="F514" s="132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48600</v>
      </c>
      <c r="M514" s="20">
        <v>30050.7</v>
      </c>
      <c r="N514" s="36">
        <f t="shared" si="79"/>
        <v>48600</v>
      </c>
      <c r="O514" s="36">
        <f t="shared" si="80"/>
        <v>30050.7</v>
      </c>
      <c r="P514" s="53" t="s">
        <v>929</v>
      </c>
      <c r="Q514" s="53" t="s">
        <v>291</v>
      </c>
      <c r="R514" s="54" t="s">
        <v>521</v>
      </c>
      <c r="S514" s="54">
        <v>40</v>
      </c>
      <c r="T514" s="54">
        <v>1</v>
      </c>
    </row>
    <row r="515" spans="2:20" ht="21" customHeight="1">
      <c r="B515" s="4" t="s">
        <v>895</v>
      </c>
      <c r="C515" s="98" t="s">
        <v>896</v>
      </c>
      <c r="D515" s="131">
        <v>0</v>
      </c>
      <c r="E515" s="131">
        <v>0</v>
      </c>
      <c r="F515" s="130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48600</v>
      </c>
      <c r="M515" s="8">
        <v>30050.7</v>
      </c>
      <c r="N515" s="67">
        <f t="shared" si="79"/>
        <v>48600</v>
      </c>
      <c r="O515" s="67">
        <f t="shared" si="80"/>
        <v>30050.7</v>
      </c>
      <c r="P515" s="53" t="s">
        <v>930</v>
      </c>
      <c r="Q515" s="53" t="s">
        <v>472</v>
      </c>
      <c r="R515" s="54" t="s">
        <v>5</v>
      </c>
      <c r="S515" s="54">
        <v>0</v>
      </c>
      <c r="T515" s="54">
        <v>0</v>
      </c>
    </row>
    <row r="516" spans="2:20" ht="45" customHeight="1">
      <c r="B516" s="2" t="s">
        <v>415</v>
      </c>
      <c r="C516" s="98" t="s">
        <v>897</v>
      </c>
      <c r="D516" s="76">
        <v>0</v>
      </c>
      <c r="E516" s="76">
        <v>0</v>
      </c>
      <c r="F516" s="132">
        <v>4950</v>
      </c>
      <c r="G516" s="19">
        <v>4303.9</v>
      </c>
      <c r="H516" s="19">
        <v>212.3</v>
      </c>
      <c r="I516" s="19">
        <v>212.3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5162.3</v>
      </c>
      <c r="O516" s="36">
        <f t="shared" si="80"/>
        <v>4516.2</v>
      </c>
      <c r="P516" s="53" t="s">
        <v>931</v>
      </c>
      <c r="Q516" s="53" t="s">
        <v>130</v>
      </c>
      <c r="R516" s="54" t="s">
        <v>204</v>
      </c>
      <c r="S516" s="54">
        <v>50</v>
      </c>
      <c r="T516" s="54">
        <v>0</v>
      </c>
    </row>
    <row r="517" spans="2:20" ht="57.75" customHeight="1">
      <c r="B517" s="4" t="s">
        <v>898</v>
      </c>
      <c r="C517" s="98" t="s">
        <v>899</v>
      </c>
      <c r="D517" s="131">
        <v>0</v>
      </c>
      <c r="E517" s="131">
        <v>0</v>
      </c>
      <c r="F517" s="130">
        <v>4950</v>
      </c>
      <c r="G517" s="3">
        <v>4303.9</v>
      </c>
      <c r="H517" s="3">
        <v>212.3</v>
      </c>
      <c r="I517" s="3">
        <v>212.3</v>
      </c>
      <c r="J517" s="3">
        <v>0</v>
      </c>
      <c r="K517" s="3">
        <v>0</v>
      </c>
      <c r="L517" s="3">
        <v>0</v>
      </c>
      <c r="M517" s="8">
        <v>0</v>
      </c>
      <c r="N517" s="67">
        <f t="shared" si="79"/>
        <v>5162.3</v>
      </c>
      <c r="O517" s="67">
        <f t="shared" si="80"/>
        <v>4516.2</v>
      </c>
      <c r="P517" s="55" t="s">
        <v>932</v>
      </c>
      <c r="Q517" s="55" t="s">
        <v>933</v>
      </c>
      <c r="R517" s="71" t="s">
        <v>204</v>
      </c>
      <c r="S517" s="71">
        <v>0</v>
      </c>
      <c r="T517" s="71">
        <v>0.12</v>
      </c>
    </row>
    <row r="518" spans="2:20" ht="30" customHeight="1">
      <c r="B518" s="232" t="s">
        <v>105</v>
      </c>
      <c r="C518" s="233"/>
      <c r="D518" s="114">
        <f>D497</f>
        <v>0</v>
      </c>
      <c r="E518" s="114">
        <f aca="true" t="shared" si="81" ref="E518:O518">E497</f>
        <v>0</v>
      </c>
      <c r="F518" s="114">
        <f t="shared" si="81"/>
        <v>4950</v>
      </c>
      <c r="G518" s="114">
        <f t="shared" si="81"/>
        <v>4303.9</v>
      </c>
      <c r="H518" s="114">
        <f t="shared" si="81"/>
        <v>4569.8</v>
      </c>
      <c r="I518" s="114">
        <f t="shared" si="81"/>
        <v>4086.8</v>
      </c>
      <c r="J518" s="114">
        <f t="shared" si="81"/>
        <v>1000</v>
      </c>
      <c r="K518" s="114">
        <f t="shared" si="81"/>
        <v>1000</v>
      </c>
      <c r="L518" s="114">
        <f t="shared" si="81"/>
        <v>54000</v>
      </c>
      <c r="M518" s="114">
        <f t="shared" si="81"/>
        <v>34350.7</v>
      </c>
      <c r="N518" s="114">
        <f t="shared" si="81"/>
        <v>64519.8</v>
      </c>
      <c r="O518" s="114">
        <f t="shared" si="81"/>
        <v>43741.399999999994</v>
      </c>
      <c r="P518" s="14"/>
      <c r="Q518" s="14"/>
      <c r="R518" s="14"/>
      <c r="S518" s="14"/>
      <c r="T518" s="14"/>
    </row>
    <row r="519" spans="2:20" ht="30" customHeight="1">
      <c r="B519" s="197" t="s">
        <v>1318</v>
      </c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4"/>
    </row>
    <row r="520" spans="2:20" ht="42" customHeight="1">
      <c r="B520" s="223" t="s">
        <v>0</v>
      </c>
      <c r="C520" s="223" t="s">
        <v>1</v>
      </c>
      <c r="D520" s="226" t="s">
        <v>272</v>
      </c>
      <c r="E520" s="227"/>
      <c r="F520" s="228" t="s">
        <v>106</v>
      </c>
      <c r="G520" s="229"/>
      <c r="H520" s="221" t="s">
        <v>109</v>
      </c>
      <c r="I520" s="222"/>
      <c r="J520" s="230" t="s">
        <v>900</v>
      </c>
      <c r="K520" s="231"/>
      <c r="L520" s="221" t="s">
        <v>110</v>
      </c>
      <c r="M520" s="222"/>
      <c r="N520" s="221" t="s">
        <v>154</v>
      </c>
      <c r="O520" s="222"/>
      <c r="P520" s="219" t="s">
        <v>111</v>
      </c>
      <c r="Q520" s="219" t="s">
        <v>112</v>
      </c>
      <c r="R520" s="219" t="s">
        <v>113</v>
      </c>
      <c r="S520" s="219" t="s">
        <v>114</v>
      </c>
      <c r="T520" s="219" t="s">
        <v>115</v>
      </c>
    </row>
    <row r="521" spans="2:20" ht="56.25" customHeight="1">
      <c r="B521" s="224"/>
      <c r="C521" s="225"/>
      <c r="D521" s="6" t="s">
        <v>2</v>
      </c>
      <c r="E521" s="6" t="s">
        <v>3</v>
      </c>
      <c r="F521" s="5" t="s">
        <v>2</v>
      </c>
      <c r="G521" s="7" t="s">
        <v>3</v>
      </c>
      <c r="H521" s="6" t="s">
        <v>2</v>
      </c>
      <c r="I521" s="6" t="s">
        <v>3</v>
      </c>
      <c r="J521" s="6" t="s">
        <v>2</v>
      </c>
      <c r="K521" s="6" t="s">
        <v>3</v>
      </c>
      <c r="L521" s="6" t="s">
        <v>2</v>
      </c>
      <c r="M521" s="6" t="s">
        <v>3</v>
      </c>
      <c r="N521" s="6" t="s">
        <v>2</v>
      </c>
      <c r="O521" s="6" t="s">
        <v>3</v>
      </c>
      <c r="P521" s="202"/>
      <c r="Q521" s="202"/>
      <c r="R521" s="202"/>
      <c r="S521" s="202"/>
      <c r="T521" s="202"/>
    </row>
    <row r="522" spans="2:20" ht="14.25" customHeight="1">
      <c r="B522" s="13" t="s">
        <v>4</v>
      </c>
      <c r="C522" s="13" t="s">
        <v>5</v>
      </c>
      <c r="D522" s="13" t="s">
        <v>6</v>
      </c>
      <c r="E522" s="13" t="s">
        <v>449</v>
      </c>
      <c r="F522" s="13" t="s">
        <v>7</v>
      </c>
      <c r="G522" s="13" t="s">
        <v>8</v>
      </c>
      <c r="H522" s="13" t="s">
        <v>770</v>
      </c>
      <c r="I522" s="13" t="s">
        <v>771</v>
      </c>
      <c r="J522" s="13" t="s">
        <v>107</v>
      </c>
      <c r="K522" s="13" t="s">
        <v>772</v>
      </c>
      <c r="L522" s="13" t="s">
        <v>773</v>
      </c>
      <c r="M522" s="13" t="s">
        <v>108</v>
      </c>
      <c r="N522" s="13" t="s">
        <v>774</v>
      </c>
      <c r="O522" s="13" t="s">
        <v>775</v>
      </c>
      <c r="P522" s="13" t="s">
        <v>620</v>
      </c>
      <c r="Q522" s="13" t="s">
        <v>776</v>
      </c>
      <c r="R522" s="13" t="s">
        <v>777</v>
      </c>
      <c r="S522" s="13" t="s">
        <v>934</v>
      </c>
      <c r="T522" s="13" t="s">
        <v>935</v>
      </c>
    </row>
    <row r="523" spans="2:20" ht="21.75" customHeight="1">
      <c r="B523" s="215" t="s">
        <v>936</v>
      </c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</row>
    <row r="524" spans="2:20" ht="27" customHeight="1">
      <c r="B524" s="215" t="s">
        <v>937</v>
      </c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</row>
    <row r="525" spans="2:20" ht="51" customHeight="1">
      <c r="B525" s="18" t="s">
        <v>118</v>
      </c>
      <c r="C525" s="124" t="s">
        <v>965</v>
      </c>
      <c r="D525" s="101">
        <f>D526+D527+D528</f>
        <v>0</v>
      </c>
      <c r="E525" s="101">
        <f aca="true" t="shared" si="82" ref="E525:M525">E526+E527+E528</f>
        <v>0</v>
      </c>
      <c r="F525" s="101">
        <f t="shared" si="82"/>
        <v>0</v>
      </c>
      <c r="G525" s="101">
        <f t="shared" si="82"/>
        <v>0</v>
      </c>
      <c r="H525" s="101">
        <f t="shared" si="82"/>
        <v>20795.7</v>
      </c>
      <c r="I525" s="101">
        <f t="shared" si="82"/>
        <v>20780.66</v>
      </c>
      <c r="J525" s="101">
        <f t="shared" si="82"/>
        <v>0</v>
      </c>
      <c r="K525" s="101">
        <f t="shared" si="82"/>
        <v>0</v>
      </c>
      <c r="L525" s="101">
        <f t="shared" si="82"/>
        <v>0</v>
      </c>
      <c r="M525" s="101">
        <f t="shared" si="82"/>
        <v>0</v>
      </c>
      <c r="N525" s="101">
        <f aca="true" t="shared" si="83" ref="N525:O529">D525+F525+H525+J525+L525</f>
        <v>20795.7</v>
      </c>
      <c r="O525" s="101">
        <f t="shared" si="83"/>
        <v>20780.66</v>
      </c>
      <c r="P525" s="53" t="s">
        <v>966</v>
      </c>
      <c r="Q525" s="53" t="s">
        <v>130</v>
      </c>
      <c r="R525" s="54" t="s">
        <v>131</v>
      </c>
      <c r="S525" s="54">
        <v>100</v>
      </c>
      <c r="T525" s="54">
        <v>100</v>
      </c>
    </row>
    <row r="526" spans="2:20" ht="45.75" customHeight="1">
      <c r="B526" s="2" t="s">
        <v>9</v>
      </c>
      <c r="C526" s="98" t="s">
        <v>938</v>
      </c>
      <c r="D526" s="99">
        <v>0</v>
      </c>
      <c r="E526" s="99">
        <v>0</v>
      </c>
      <c r="F526" s="130">
        <v>0</v>
      </c>
      <c r="G526" s="3">
        <v>0</v>
      </c>
      <c r="H526" s="3">
        <v>15917.9</v>
      </c>
      <c r="I526" s="3">
        <v>15902.9</v>
      </c>
      <c r="J526" s="3">
        <v>0</v>
      </c>
      <c r="K526" s="3">
        <v>0</v>
      </c>
      <c r="L526" s="3">
        <v>0</v>
      </c>
      <c r="M526" s="8">
        <v>0</v>
      </c>
      <c r="N526" s="99">
        <f t="shared" si="83"/>
        <v>15917.9</v>
      </c>
      <c r="O526" s="99">
        <f t="shared" si="83"/>
        <v>15902.9</v>
      </c>
      <c r="P526" s="55" t="s">
        <v>967</v>
      </c>
      <c r="Q526" s="55" t="s">
        <v>130</v>
      </c>
      <c r="R526" s="71" t="s">
        <v>968</v>
      </c>
      <c r="S526" s="71">
        <v>0.58</v>
      </c>
      <c r="T526" s="71">
        <v>0.58</v>
      </c>
    </row>
    <row r="527" spans="2:20" ht="36" customHeight="1">
      <c r="B527" s="2" t="s">
        <v>37</v>
      </c>
      <c r="C527" s="98" t="s">
        <v>939</v>
      </c>
      <c r="D527" s="99">
        <v>0</v>
      </c>
      <c r="E527" s="99">
        <v>0</v>
      </c>
      <c r="F527" s="130">
        <v>0</v>
      </c>
      <c r="G527" s="3">
        <v>0</v>
      </c>
      <c r="H527" s="3">
        <v>4877.8</v>
      </c>
      <c r="I527" s="3">
        <v>4877.76</v>
      </c>
      <c r="J527" s="3">
        <v>0</v>
      </c>
      <c r="K527" s="3">
        <v>0</v>
      </c>
      <c r="L527" s="3">
        <v>0</v>
      </c>
      <c r="M527" s="8">
        <v>0</v>
      </c>
      <c r="N527" s="99">
        <f t="shared" si="83"/>
        <v>4877.8</v>
      </c>
      <c r="O527" s="99">
        <f t="shared" si="83"/>
        <v>4877.76</v>
      </c>
      <c r="P527" s="217" t="s">
        <v>969</v>
      </c>
      <c r="Q527" s="217" t="s">
        <v>130</v>
      </c>
      <c r="R527" s="236" t="s">
        <v>204</v>
      </c>
      <c r="S527" s="236">
        <v>45</v>
      </c>
      <c r="T527" s="236">
        <v>45</v>
      </c>
    </row>
    <row r="528" spans="2:20" ht="37.5" customHeight="1">
      <c r="B528" s="22" t="s">
        <v>39</v>
      </c>
      <c r="C528" s="102" t="s">
        <v>940</v>
      </c>
      <c r="D528" s="103">
        <v>0</v>
      </c>
      <c r="E528" s="103">
        <v>0</v>
      </c>
      <c r="F528" s="133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7">
        <v>0</v>
      </c>
      <c r="N528" s="103">
        <f t="shared" si="83"/>
        <v>0</v>
      </c>
      <c r="O528" s="103">
        <f t="shared" si="83"/>
        <v>0</v>
      </c>
      <c r="P528" s="252"/>
      <c r="Q528" s="252"/>
      <c r="R528" s="253"/>
      <c r="S528" s="253"/>
      <c r="T528" s="253"/>
    </row>
    <row r="529" spans="2:20" ht="24" customHeight="1">
      <c r="B529" s="214" t="s">
        <v>868</v>
      </c>
      <c r="C529" s="214"/>
      <c r="D529" s="109">
        <f>D525</f>
        <v>0</v>
      </c>
      <c r="E529" s="109">
        <f aca="true" t="shared" si="84" ref="E529:M529">E525</f>
        <v>0</v>
      </c>
      <c r="F529" s="109">
        <f t="shared" si="84"/>
        <v>0</v>
      </c>
      <c r="G529" s="109">
        <f t="shared" si="84"/>
        <v>0</v>
      </c>
      <c r="H529" s="109">
        <f t="shared" si="84"/>
        <v>20795.7</v>
      </c>
      <c r="I529" s="109">
        <f t="shared" si="84"/>
        <v>20780.66</v>
      </c>
      <c r="J529" s="109">
        <f t="shared" si="84"/>
        <v>0</v>
      </c>
      <c r="K529" s="109">
        <f t="shared" si="84"/>
        <v>0</v>
      </c>
      <c r="L529" s="109">
        <f t="shared" si="84"/>
        <v>0</v>
      </c>
      <c r="M529" s="109">
        <f t="shared" si="84"/>
        <v>0</v>
      </c>
      <c r="N529" s="109">
        <f t="shared" si="83"/>
        <v>20795.7</v>
      </c>
      <c r="O529" s="109">
        <f t="shared" si="83"/>
        <v>20780.66</v>
      </c>
      <c r="P529" s="9"/>
      <c r="Q529" s="9"/>
      <c r="R529" s="9"/>
      <c r="S529" s="9"/>
      <c r="T529" s="9"/>
    </row>
    <row r="530" spans="2:20" ht="24" customHeight="1">
      <c r="B530" s="197" t="s">
        <v>1313</v>
      </c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9"/>
    </row>
    <row r="531" spans="2:20" ht="27.75" customHeight="1">
      <c r="B531" s="215" t="s">
        <v>970</v>
      </c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</row>
    <row r="532" spans="2:21" ht="27.75" customHeight="1">
      <c r="B532" s="15" t="s">
        <v>118</v>
      </c>
      <c r="C532" s="128" t="s">
        <v>971</v>
      </c>
      <c r="D532" s="134">
        <f aca="true" t="shared" si="85" ref="D532:M532">D533+D534+D535</f>
        <v>0</v>
      </c>
      <c r="E532" s="134">
        <f t="shared" si="85"/>
        <v>0</v>
      </c>
      <c r="F532" s="134">
        <f t="shared" si="85"/>
        <v>0</v>
      </c>
      <c r="G532" s="134">
        <f t="shared" si="85"/>
        <v>0</v>
      </c>
      <c r="H532" s="134">
        <f t="shared" si="85"/>
        <v>5</v>
      </c>
      <c r="I532" s="134">
        <f t="shared" si="85"/>
        <v>0</v>
      </c>
      <c r="J532" s="134">
        <f t="shared" si="85"/>
        <v>0</v>
      </c>
      <c r="K532" s="134">
        <f t="shared" si="85"/>
        <v>0</v>
      </c>
      <c r="L532" s="134">
        <f t="shared" si="85"/>
        <v>0</v>
      </c>
      <c r="M532" s="134">
        <f t="shared" si="85"/>
        <v>0</v>
      </c>
      <c r="N532" s="134">
        <f>D532+F532+H532+J532+L532</f>
        <v>5</v>
      </c>
      <c r="O532" s="134">
        <f>E532+G532+I532+K532+M532</f>
        <v>0</v>
      </c>
      <c r="P532" s="217" t="s">
        <v>972</v>
      </c>
      <c r="Q532" s="217" t="s">
        <v>130</v>
      </c>
      <c r="R532" s="236" t="s">
        <v>973</v>
      </c>
      <c r="S532" s="236">
        <v>14.3</v>
      </c>
      <c r="T532" s="236">
        <v>11.8</v>
      </c>
      <c r="U532" s="195"/>
    </row>
    <row r="533" spans="2:21" ht="38.25" customHeight="1">
      <c r="B533" s="2" t="s">
        <v>9</v>
      </c>
      <c r="C533" s="98" t="s">
        <v>941</v>
      </c>
      <c r="D533" s="99">
        <v>0</v>
      </c>
      <c r="E533" s="99">
        <v>0</v>
      </c>
      <c r="F533" s="130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8">
        <v>0</v>
      </c>
      <c r="N533" s="99">
        <f aca="true" t="shared" si="86" ref="N533:N564">D533+F533+H533+J533+L533</f>
        <v>0</v>
      </c>
      <c r="O533" s="99">
        <f aca="true" t="shared" si="87" ref="O533:O564">E533+G533+I533+K533+M533</f>
        <v>0</v>
      </c>
      <c r="P533" s="218"/>
      <c r="Q533" s="218"/>
      <c r="R533" s="237"/>
      <c r="S533" s="237"/>
      <c r="T533" s="237"/>
      <c r="U533" s="195"/>
    </row>
    <row r="534" spans="2:21" ht="23.25" customHeight="1">
      <c r="B534" s="2" t="s">
        <v>37</v>
      </c>
      <c r="C534" s="98" t="s">
        <v>942</v>
      </c>
      <c r="D534" s="99">
        <v>0</v>
      </c>
      <c r="E534" s="99">
        <v>0</v>
      </c>
      <c r="F534" s="130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0</v>
      </c>
      <c r="N534" s="99">
        <f t="shared" si="86"/>
        <v>0</v>
      </c>
      <c r="O534" s="99">
        <f t="shared" si="87"/>
        <v>0</v>
      </c>
      <c r="P534" s="218"/>
      <c r="Q534" s="218"/>
      <c r="R534" s="237"/>
      <c r="S534" s="237"/>
      <c r="T534" s="237"/>
      <c r="U534" s="195"/>
    </row>
    <row r="535" spans="2:21" ht="37.5" customHeight="1">
      <c r="B535" s="2" t="s">
        <v>39</v>
      </c>
      <c r="C535" s="98" t="s">
        <v>943</v>
      </c>
      <c r="D535" s="99">
        <v>0</v>
      </c>
      <c r="E535" s="99">
        <v>0</v>
      </c>
      <c r="F535" s="130">
        <v>0</v>
      </c>
      <c r="G535" s="3">
        <v>0</v>
      </c>
      <c r="H535" s="3">
        <v>5</v>
      </c>
      <c r="I535" s="3">
        <v>0</v>
      </c>
      <c r="J535" s="3">
        <v>0</v>
      </c>
      <c r="K535" s="3">
        <v>0</v>
      </c>
      <c r="L535" s="3">
        <v>0</v>
      </c>
      <c r="M535" s="8">
        <v>0</v>
      </c>
      <c r="N535" s="99">
        <f t="shared" si="86"/>
        <v>5</v>
      </c>
      <c r="O535" s="99">
        <f t="shared" si="87"/>
        <v>0</v>
      </c>
      <c r="P535" s="218"/>
      <c r="Q535" s="218"/>
      <c r="R535" s="237"/>
      <c r="S535" s="237"/>
      <c r="T535" s="237"/>
      <c r="U535" s="195"/>
    </row>
    <row r="536" spans="2:21" ht="28.5" customHeight="1">
      <c r="B536" s="15" t="s">
        <v>120</v>
      </c>
      <c r="C536" s="128" t="s">
        <v>974</v>
      </c>
      <c r="D536" s="134">
        <f>D537+D538+D539+D540+D541</f>
        <v>0</v>
      </c>
      <c r="E536" s="134">
        <f aca="true" t="shared" si="88" ref="E536:M536">E537+E538+E539+E540+E541</f>
        <v>0</v>
      </c>
      <c r="F536" s="134">
        <f t="shared" si="88"/>
        <v>0</v>
      </c>
      <c r="G536" s="134">
        <f t="shared" si="88"/>
        <v>0</v>
      </c>
      <c r="H536" s="134">
        <f t="shared" si="88"/>
        <v>30</v>
      </c>
      <c r="I536" s="134">
        <f t="shared" si="88"/>
        <v>15</v>
      </c>
      <c r="J536" s="134">
        <f t="shared" si="88"/>
        <v>0</v>
      </c>
      <c r="K536" s="134">
        <f t="shared" si="88"/>
        <v>0</v>
      </c>
      <c r="L536" s="134">
        <f t="shared" si="88"/>
        <v>0</v>
      </c>
      <c r="M536" s="134">
        <f t="shared" si="88"/>
        <v>0</v>
      </c>
      <c r="N536" s="101">
        <f>D536+F536+H536+J536+L536</f>
        <v>30</v>
      </c>
      <c r="O536" s="101">
        <f>E536+G536+I536+K536+M536</f>
        <v>15</v>
      </c>
      <c r="P536" s="122" t="s">
        <v>204</v>
      </c>
      <c r="Q536" s="122" t="s">
        <v>204</v>
      </c>
      <c r="R536" s="122" t="s">
        <v>204</v>
      </c>
      <c r="S536" s="122" t="s">
        <v>204</v>
      </c>
      <c r="T536" s="122" t="s">
        <v>204</v>
      </c>
      <c r="U536" s="195"/>
    </row>
    <row r="537" spans="2:21" ht="36" customHeight="1">
      <c r="B537" s="2" t="s">
        <v>11</v>
      </c>
      <c r="C537" s="98" t="s">
        <v>944</v>
      </c>
      <c r="D537" s="99">
        <v>0</v>
      </c>
      <c r="E537" s="99">
        <v>0</v>
      </c>
      <c r="F537" s="130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9">
        <f t="shared" si="86"/>
        <v>0</v>
      </c>
      <c r="O537" s="99">
        <f t="shared" si="87"/>
        <v>0</v>
      </c>
      <c r="P537" s="122" t="s">
        <v>204</v>
      </c>
      <c r="Q537" s="122" t="s">
        <v>204</v>
      </c>
      <c r="R537" s="122" t="s">
        <v>204</v>
      </c>
      <c r="S537" s="122" t="s">
        <v>204</v>
      </c>
      <c r="T537" s="122" t="s">
        <v>204</v>
      </c>
      <c r="U537" s="195"/>
    </row>
    <row r="538" spans="2:21" ht="24.75" customHeight="1">
      <c r="B538" s="2" t="s">
        <v>13</v>
      </c>
      <c r="C538" s="98" t="s">
        <v>945</v>
      </c>
      <c r="D538" s="99">
        <v>0</v>
      </c>
      <c r="E538" s="99">
        <v>0</v>
      </c>
      <c r="F538" s="130">
        <v>0</v>
      </c>
      <c r="G538" s="3">
        <v>0</v>
      </c>
      <c r="H538" s="3">
        <v>6</v>
      </c>
      <c r="I538" s="3">
        <v>6</v>
      </c>
      <c r="J538" s="3">
        <v>0</v>
      </c>
      <c r="K538" s="3">
        <v>0</v>
      </c>
      <c r="L538" s="3">
        <v>0</v>
      </c>
      <c r="M538" s="8">
        <v>0</v>
      </c>
      <c r="N538" s="99">
        <f t="shared" si="86"/>
        <v>6</v>
      </c>
      <c r="O538" s="99">
        <f t="shared" si="87"/>
        <v>6</v>
      </c>
      <c r="P538" s="122" t="s">
        <v>204</v>
      </c>
      <c r="Q538" s="122" t="s">
        <v>204</v>
      </c>
      <c r="R538" s="122" t="s">
        <v>204</v>
      </c>
      <c r="S538" s="122" t="s">
        <v>204</v>
      </c>
      <c r="T538" s="122" t="s">
        <v>204</v>
      </c>
      <c r="U538" s="195"/>
    </row>
    <row r="539" spans="2:21" ht="16.5" customHeight="1">
      <c r="B539" s="2" t="s">
        <v>15</v>
      </c>
      <c r="C539" s="98" t="s">
        <v>946</v>
      </c>
      <c r="D539" s="99">
        <v>0</v>
      </c>
      <c r="E539" s="99">
        <v>0</v>
      </c>
      <c r="F539" s="130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9">
        <f t="shared" si="86"/>
        <v>0</v>
      </c>
      <c r="O539" s="99">
        <f t="shared" si="87"/>
        <v>0</v>
      </c>
      <c r="P539" s="122" t="s">
        <v>204</v>
      </c>
      <c r="Q539" s="122" t="s">
        <v>204</v>
      </c>
      <c r="R539" s="122" t="s">
        <v>204</v>
      </c>
      <c r="S539" s="122" t="s">
        <v>204</v>
      </c>
      <c r="T539" s="122" t="s">
        <v>204</v>
      </c>
      <c r="U539" s="195"/>
    </row>
    <row r="540" spans="2:21" ht="27" customHeight="1">
      <c r="B540" s="2" t="s">
        <v>18</v>
      </c>
      <c r="C540" s="98" t="s">
        <v>947</v>
      </c>
      <c r="D540" s="99">
        <v>0</v>
      </c>
      <c r="E540" s="99">
        <v>0</v>
      </c>
      <c r="F540" s="130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0</v>
      </c>
      <c r="N540" s="99">
        <f t="shared" si="86"/>
        <v>0</v>
      </c>
      <c r="O540" s="99">
        <f t="shared" si="87"/>
        <v>0</v>
      </c>
      <c r="P540" s="122" t="s">
        <v>204</v>
      </c>
      <c r="Q540" s="122" t="s">
        <v>204</v>
      </c>
      <c r="R540" s="122" t="s">
        <v>204</v>
      </c>
      <c r="S540" s="122" t="s">
        <v>204</v>
      </c>
      <c r="T540" s="122" t="s">
        <v>204</v>
      </c>
      <c r="U540" s="195"/>
    </row>
    <row r="541" spans="2:21" ht="39.75" customHeight="1">
      <c r="B541" s="2" t="s">
        <v>20</v>
      </c>
      <c r="C541" s="98" t="s">
        <v>948</v>
      </c>
      <c r="D541" s="99">
        <v>0</v>
      </c>
      <c r="E541" s="99">
        <v>0</v>
      </c>
      <c r="F541" s="130">
        <v>0</v>
      </c>
      <c r="G541" s="3">
        <v>0</v>
      </c>
      <c r="H541" s="3">
        <v>24</v>
      </c>
      <c r="I541" s="3">
        <v>9</v>
      </c>
      <c r="J541" s="3">
        <v>0</v>
      </c>
      <c r="K541" s="3">
        <v>0</v>
      </c>
      <c r="L541" s="3">
        <v>0</v>
      </c>
      <c r="M541" s="8">
        <v>0</v>
      </c>
      <c r="N541" s="99">
        <f t="shared" si="86"/>
        <v>24</v>
      </c>
      <c r="O541" s="99">
        <f t="shared" si="87"/>
        <v>9</v>
      </c>
      <c r="P541" s="122" t="s">
        <v>204</v>
      </c>
      <c r="Q541" s="122" t="s">
        <v>204</v>
      </c>
      <c r="R541" s="122" t="s">
        <v>204</v>
      </c>
      <c r="S541" s="122" t="s">
        <v>204</v>
      </c>
      <c r="T541" s="122" t="s">
        <v>204</v>
      </c>
      <c r="U541" s="195"/>
    </row>
    <row r="542" spans="2:21" ht="45.75" customHeight="1">
      <c r="B542" s="15" t="s">
        <v>123</v>
      </c>
      <c r="C542" s="135" t="s">
        <v>975</v>
      </c>
      <c r="D542" s="134">
        <f>D543+D544</f>
        <v>0</v>
      </c>
      <c r="E542" s="134">
        <f aca="true" t="shared" si="89" ref="E542:M542">E543+E544</f>
        <v>0</v>
      </c>
      <c r="F542" s="134">
        <f t="shared" si="89"/>
        <v>0</v>
      </c>
      <c r="G542" s="134">
        <f t="shared" si="89"/>
        <v>0</v>
      </c>
      <c r="H542" s="134">
        <f t="shared" si="89"/>
        <v>0</v>
      </c>
      <c r="I542" s="134">
        <f t="shared" si="89"/>
        <v>0</v>
      </c>
      <c r="J542" s="134">
        <f t="shared" si="89"/>
        <v>0</v>
      </c>
      <c r="K542" s="134">
        <f t="shared" si="89"/>
        <v>0</v>
      </c>
      <c r="L542" s="134">
        <f t="shared" si="89"/>
        <v>30</v>
      </c>
      <c r="M542" s="134">
        <f t="shared" si="89"/>
        <v>0</v>
      </c>
      <c r="N542" s="101">
        <f>D542+F542+H542+J542+L542</f>
        <v>30</v>
      </c>
      <c r="O542" s="101">
        <f>E542+G542+I542+K542+M542</f>
        <v>0</v>
      </c>
      <c r="P542" s="122" t="s">
        <v>204</v>
      </c>
      <c r="Q542" s="122" t="s">
        <v>204</v>
      </c>
      <c r="R542" s="122" t="s">
        <v>204</v>
      </c>
      <c r="S542" s="122" t="s">
        <v>204</v>
      </c>
      <c r="T542" s="122" t="s">
        <v>204</v>
      </c>
      <c r="U542" s="195"/>
    </row>
    <row r="543" spans="2:21" ht="43.5" customHeight="1">
      <c r="B543" s="2" t="s">
        <v>26</v>
      </c>
      <c r="C543" s="98" t="s">
        <v>949</v>
      </c>
      <c r="D543" s="99">
        <v>0</v>
      </c>
      <c r="E543" s="99">
        <v>0</v>
      </c>
      <c r="F543" s="130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30</v>
      </c>
      <c r="M543" s="8">
        <v>0</v>
      </c>
      <c r="N543" s="99">
        <f t="shared" si="86"/>
        <v>30</v>
      </c>
      <c r="O543" s="99">
        <f t="shared" si="87"/>
        <v>0</v>
      </c>
      <c r="P543" s="122" t="s">
        <v>204</v>
      </c>
      <c r="Q543" s="122" t="s">
        <v>204</v>
      </c>
      <c r="R543" s="122" t="s">
        <v>204</v>
      </c>
      <c r="S543" s="122" t="s">
        <v>204</v>
      </c>
      <c r="T543" s="122" t="s">
        <v>204</v>
      </c>
      <c r="U543" s="195"/>
    </row>
    <row r="544" spans="2:21" ht="33.75" customHeight="1">
      <c r="B544" s="2" t="s">
        <v>28</v>
      </c>
      <c r="C544" s="98" t="s">
        <v>950</v>
      </c>
      <c r="D544" s="99">
        <v>0</v>
      </c>
      <c r="E544" s="99">
        <v>0</v>
      </c>
      <c r="F544" s="130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9">
        <f t="shared" si="86"/>
        <v>0</v>
      </c>
      <c r="O544" s="99">
        <f t="shared" si="87"/>
        <v>0</v>
      </c>
      <c r="P544" s="122" t="s">
        <v>204</v>
      </c>
      <c r="Q544" s="122" t="s">
        <v>204</v>
      </c>
      <c r="R544" s="122" t="s">
        <v>204</v>
      </c>
      <c r="S544" s="122" t="s">
        <v>204</v>
      </c>
      <c r="T544" s="122" t="s">
        <v>204</v>
      </c>
      <c r="U544" s="195"/>
    </row>
    <row r="545" spans="2:20" ht="46.5" customHeight="1">
      <c r="B545" s="15" t="s">
        <v>122</v>
      </c>
      <c r="C545" s="128" t="s">
        <v>976</v>
      </c>
      <c r="D545" s="134">
        <f>D546+D547+D548+D549+D550+D551</f>
        <v>0</v>
      </c>
      <c r="E545" s="134">
        <f aca="true" t="shared" si="90" ref="E545:M545">E546+E547+E548+E549+E550+E551</f>
        <v>0</v>
      </c>
      <c r="F545" s="134">
        <f t="shared" si="90"/>
        <v>0</v>
      </c>
      <c r="G545" s="134">
        <f t="shared" si="90"/>
        <v>0</v>
      </c>
      <c r="H545" s="134">
        <f t="shared" si="90"/>
        <v>0</v>
      </c>
      <c r="I545" s="134">
        <f t="shared" si="90"/>
        <v>0</v>
      </c>
      <c r="J545" s="134">
        <f t="shared" si="90"/>
        <v>1900</v>
      </c>
      <c r="K545" s="134">
        <f t="shared" si="90"/>
        <v>1900</v>
      </c>
      <c r="L545" s="134">
        <f t="shared" si="90"/>
        <v>6850</v>
      </c>
      <c r="M545" s="134">
        <f t="shared" si="90"/>
        <v>450</v>
      </c>
      <c r="N545" s="101">
        <f>D545+F545+H545+J545+L545</f>
        <v>8750</v>
      </c>
      <c r="O545" s="101">
        <f>E545+G545+I545+K545+M545</f>
        <v>2350</v>
      </c>
      <c r="P545" s="56" t="s">
        <v>977</v>
      </c>
      <c r="Q545" s="56" t="s">
        <v>472</v>
      </c>
      <c r="R545" s="57" t="s">
        <v>978</v>
      </c>
      <c r="S545" s="57">
        <v>50</v>
      </c>
      <c r="T545" s="57">
        <v>78</v>
      </c>
    </row>
    <row r="546" spans="2:21" ht="16.5" customHeight="1">
      <c r="B546" s="2" t="s">
        <v>30</v>
      </c>
      <c r="C546" s="98" t="s">
        <v>951</v>
      </c>
      <c r="D546" s="99">
        <v>0</v>
      </c>
      <c r="E546" s="99">
        <v>0</v>
      </c>
      <c r="F546" s="130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4500</v>
      </c>
      <c r="M546" s="8">
        <v>0</v>
      </c>
      <c r="N546" s="99">
        <f t="shared" si="86"/>
        <v>4500</v>
      </c>
      <c r="O546" s="99">
        <f t="shared" si="87"/>
        <v>0</v>
      </c>
      <c r="P546" s="217" t="s">
        <v>979</v>
      </c>
      <c r="Q546" s="217" t="s">
        <v>472</v>
      </c>
      <c r="R546" s="236" t="s">
        <v>17</v>
      </c>
      <c r="S546" s="236">
        <v>0</v>
      </c>
      <c r="T546" s="236">
        <v>0</v>
      </c>
      <c r="U546" s="195"/>
    </row>
    <row r="547" spans="2:21" ht="26.25" customHeight="1">
      <c r="B547" s="2" t="s">
        <v>56</v>
      </c>
      <c r="C547" s="98" t="s">
        <v>952</v>
      </c>
      <c r="D547" s="99">
        <v>0</v>
      </c>
      <c r="E547" s="99">
        <v>0</v>
      </c>
      <c r="F547" s="130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450</v>
      </c>
      <c r="M547" s="8">
        <v>450</v>
      </c>
      <c r="N547" s="99">
        <f t="shared" si="86"/>
        <v>450</v>
      </c>
      <c r="O547" s="99">
        <f t="shared" si="87"/>
        <v>450</v>
      </c>
      <c r="P547" s="218"/>
      <c r="Q547" s="218"/>
      <c r="R547" s="237"/>
      <c r="S547" s="237"/>
      <c r="T547" s="237"/>
      <c r="U547" s="195"/>
    </row>
    <row r="548" spans="2:21" ht="14.25" customHeight="1">
      <c r="B548" s="2" t="s">
        <v>598</v>
      </c>
      <c r="C548" s="98" t="s">
        <v>953</v>
      </c>
      <c r="D548" s="99">
        <v>0</v>
      </c>
      <c r="E548" s="99">
        <v>0</v>
      </c>
      <c r="F548" s="130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9">
        <f t="shared" si="86"/>
        <v>0</v>
      </c>
      <c r="O548" s="99">
        <f t="shared" si="87"/>
        <v>0</v>
      </c>
      <c r="P548" s="218"/>
      <c r="Q548" s="218"/>
      <c r="R548" s="237"/>
      <c r="S548" s="237"/>
      <c r="T548" s="237"/>
      <c r="U548" s="195"/>
    </row>
    <row r="549" spans="2:21" ht="14.25" customHeight="1">
      <c r="B549" s="2" t="s">
        <v>954</v>
      </c>
      <c r="C549" s="98" t="s">
        <v>955</v>
      </c>
      <c r="D549" s="99">
        <v>0</v>
      </c>
      <c r="E549" s="99">
        <v>0</v>
      </c>
      <c r="F549" s="130">
        <v>0</v>
      </c>
      <c r="G549" s="3">
        <v>0</v>
      </c>
      <c r="H549" s="3">
        <v>0</v>
      </c>
      <c r="I549" s="3">
        <v>0</v>
      </c>
      <c r="J549" s="3">
        <v>1200</v>
      </c>
      <c r="K549" s="3">
        <v>1200</v>
      </c>
      <c r="L549" s="3">
        <v>0</v>
      </c>
      <c r="M549" s="8">
        <v>0</v>
      </c>
      <c r="N549" s="99">
        <f t="shared" si="86"/>
        <v>1200</v>
      </c>
      <c r="O549" s="99">
        <f t="shared" si="87"/>
        <v>1200</v>
      </c>
      <c r="P549" s="218"/>
      <c r="Q549" s="218"/>
      <c r="R549" s="237"/>
      <c r="S549" s="237"/>
      <c r="T549" s="237"/>
      <c r="U549" s="195"/>
    </row>
    <row r="550" spans="2:21" ht="24" customHeight="1">
      <c r="B550" s="2" t="s">
        <v>956</v>
      </c>
      <c r="C550" s="98" t="s">
        <v>957</v>
      </c>
      <c r="D550" s="99">
        <v>0</v>
      </c>
      <c r="E550" s="99">
        <v>0</v>
      </c>
      <c r="F550" s="130">
        <v>0</v>
      </c>
      <c r="G550" s="3">
        <v>0</v>
      </c>
      <c r="H550" s="3">
        <v>0</v>
      </c>
      <c r="I550" s="3">
        <v>0</v>
      </c>
      <c r="J550" s="3">
        <v>700</v>
      </c>
      <c r="K550" s="3">
        <v>700</v>
      </c>
      <c r="L550" s="3">
        <v>0</v>
      </c>
      <c r="M550" s="8">
        <v>0</v>
      </c>
      <c r="N550" s="99">
        <f t="shared" si="86"/>
        <v>700</v>
      </c>
      <c r="O550" s="99">
        <f t="shared" si="87"/>
        <v>700</v>
      </c>
      <c r="P550" s="218"/>
      <c r="Q550" s="218"/>
      <c r="R550" s="237"/>
      <c r="S550" s="237"/>
      <c r="T550" s="237"/>
      <c r="U550" s="195"/>
    </row>
    <row r="551" spans="2:21" ht="27.75" customHeight="1">
      <c r="B551" s="2" t="s">
        <v>958</v>
      </c>
      <c r="C551" s="98" t="s">
        <v>959</v>
      </c>
      <c r="D551" s="99">
        <v>0</v>
      </c>
      <c r="E551" s="99">
        <v>0</v>
      </c>
      <c r="F551" s="130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1900</v>
      </c>
      <c r="M551" s="8">
        <v>0</v>
      </c>
      <c r="N551" s="99">
        <f t="shared" si="86"/>
        <v>1900</v>
      </c>
      <c r="O551" s="99">
        <f t="shared" si="87"/>
        <v>0</v>
      </c>
      <c r="P551" s="218"/>
      <c r="Q551" s="218"/>
      <c r="R551" s="237"/>
      <c r="S551" s="237"/>
      <c r="T551" s="237"/>
      <c r="U551" s="195"/>
    </row>
    <row r="552" spans="2:20" ht="22.5" customHeight="1">
      <c r="B552" s="271" t="s">
        <v>980</v>
      </c>
      <c r="C552" s="271"/>
      <c r="D552" s="114">
        <f>D532+D536+D542+D545</f>
        <v>0</v>
      </c>
      <c r="E552" s="114">
        <f aca="true" t="shared" si="91" ref="E552:M552">E532+E536+E542+E545</f>
        <v>0</v>
      </c>
      <c r="F552" s="114">
        <f t="shared" si="91"/>
        <v>0</v>
      </c>
      <c r="G552" s="114">
        <f t="shared" si="91"/>
        <v>0</v>
      </c>
      <c r="H552" s="114">
        <f t="shared" si="91"/>
        <v>35</v>
      </c>
      <c r="I552" s="114">
        <f t="shared" si="91"/>
        <v>15</v>
      </c>
      <c r="J552" s="114">
        <f t="shared" si="91"/>
        <v>1900</v>
      </c>
      <c r="K552" s="114">
        <f t="shared" si="91"/>
        <v>1900</v>
      </c>
      <c r="L552" s="114">
        <f t="shared" si="91"/>
        <v>6880</v>
      </c>
      <c r="M552" s="114">
        <f t="shared" si="91"/>
        <v>450</v>
      </c>
      <c r="N552" s="114">
        <f>D552+F552+H552+J552+L552</f>
        <v>8815</v>
      </c>
      <c r="O552" s="114">
        <f>E552+G552+I552+K552+M552</f>
        <v>2365</v>
      </c>
      <c r="P552" s="9"/>
      <c r="Q552" s="9"/>
      <c r="R552" s="9"/>
      <c r="S552" s="9"/>
      <c r="T552" s="9"/>
    </row>
    <row r="553" spans="2:20" ht="22.5" customHeight="1">
      <c r="B553" s="197" t="s">
        <v>1319</v>
      </c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9"/>
    </row>
    <row r="554" spans="2:20" ht="26.25" customHeight="1">
      <c r="B554" s="197" t="s">
        <v>981</v>
      </c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7"/>
    </row>
    <row r="555" spans="2:20" ht="60" customHeight="1">
      <c r="B555" s="15" t="s">
        <v>118</v>
      </c>
      <c r="C555" s="128" t="s">
        <v>982</v>
      </c>
      <c r="D555" s="134">
        <f>D556+D557</f>
        <v>0</v>
      </c>
      <c r="E555" s="134">
        <f aca="true" t="shared" si="92" ref="E555:M555">E556+E557</f>
        <v>0</v>
      </c>
      <c r="F555" s="134">
        <f t="shared" si="92"/>
        <v>0</v>
      </c>
      <c r="G555" s="134">
        <f t="shared" si="92"/>
        <v>0</v>
      </c>
      <c r="H555" s="134">
        <f t="shared" si="92"/>
        <v>829.3</v>
      </c>
      <c r="I555" s="134">
        <f t="shared" si="92"/>
        <v>0</v>
      </c>
      <c r="J555" s="134">
        <f t="shared" si="92"/>
        <v>0</v>
      </c>
      <c r="K555" s="134">
        <f t="shared" si="92"/>
        <v>0</v>
      </c>
      <c r="L555" s="134">
        <f t="shared" si="92"/>
        <v>0</v>
      </c>
      <c r="M555" s="134">
        <f t="shared" si="92"/>
        <v>0</v>
      </c>
      <c r="N555" s="101">
        <f>D555+F555+H555+J555+L555</f>
        <v>829.3</v>
      </c>
      <c r="O555" s="101">
        <f>E555+G555+I555+K555+M555</f>
        <v>0</v>
      </c>
      <c r="P555" s="53" t="s">
        <v>983</v>
      </c>
      <c r="Q555" s="53" t="s">
        <v>130</v>
      </c>
      <c r="R555" s="54" t="s">
        <v>984</v>
      </c>
      <c r="S555" s="54">
        <v>6.4</v>
      </c>
      <c r="T555" s="54">
        <v>6.4</v>
      </c>
    </row>
    <row r="556" spans="2:20" ht="36" customHeight="1">
      <c r="B556" s="10" t="s">
        <v>9</v>
      </c>
      <c r="C556" s="136" t="s">
        <v>960</v>
      </c>
      <c r="D556" s="110">
        <v>0</v>
      </c>
      <c r="E556" s="110">
        <v>0</v>
      </c>
      <c r="F556" s="137">
        <v>0</v>
      </c>
      <c r="G556" s="11">
        <v>0</v>
      </c>
      <c r="H556" s="11">
        <v>829.3</v>
      </c>
      <c r="I556" s="11">
        <v>0</v>
      </c>
      <c r="J556" s="11">
        <v>0</v>
      </c>
      <c r="K556" s="11">
        <v>0</v>
      </c>
      <c r="L556" s="11">
        <v>0</v>
      </c>
      <c r="M556" s="12">
        <v>0</v>
      </c>
      <c r="N556" s="110">
        <f t="shared" si="86"/>
        <v>829.3</v>
      </c>
      <c r="O556" s="110">
        <f t="shared" si="87"/>
        <v>0</v>
      </c>
      <c r="P556" s="53" t="s">
        <v>985</v>
      </c>
      <c r="Q556" s="53" t="s">
        <v>291</v>
      </c>
      <c r="R556" s="54" t="s">
        <v>194</v>
      </c>
      <c r="S556" s="54">
        <v>1</v>
      </c>
      <c r="T556" s="54">
        <v>0</v>
      </c>
    </row>
    <row r="557" spans="2:20" ht="28.5" customHeight="1">
      <c r="B557" s="241" t="s">
        <v>37</v>
      </c>
      <c r="C557" s="241" t="s">
        <v>961</v>
      </c>
      <c r="D557" s="205">
        <v>0</v>
      </c>
      <c r="E557" s="205">
        <v>0</v>
      </c>
      <c r="F557" s="205">
        <v>0</v>
      </c>
      <c r="G557" s="205">
        <v>0</v>
      </c>
      <c r="H557" s="205">
        <v>0</v>
      </c>
      <c r="I557" s="205">
        <v>0</v>
      </c>
      <c r="J557" s="205">
        <v>0</v>
      </c>
      <c r="K557" s="205">
        <v>0</v>
      </c>
      <c r="L557" s="205">
        <v>0</v>
      </c>
      <c r="M557" s="205">
        <v>0</v>
      </c>
      <c r="N557" s="205">
        <f t="shared" si="86"/>
        <v>0</v>
      </c>
      <c r="O557" s="205">
        <f t="shared" si="87"/>
        <v>0</v>
      </c>
      <c r="P557" s="53" t="s">
        <v>986</v>
      </c>
      <c r="Q557" s="53" t="s">
        <v>472</v>
      </c>
      <c r="R557" s="54" t="s">
        <v>17</v>
      </c>
      <c r="S557" s="54">
        <v>0</v>
      </c>
      <c r="T557" s="54">
        <v>0</v>
      </c>
    </row>
    <row r="558" spans="2:20" ht="39" customHeight="1">
      <c r="B558" s="242"/>
      <c r="C558" s="242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53" t="s">
        <v>987</v>
      </c>
      <c r="Q558" s="53" t="s">
        <v>861</v>
      </c>
      <c r="R558" s="54" t="s">
        <v>17</v>
      </c>
      <c r="S558" s="54">
        <v>1</v>
      </c>
      <c r="T558" s="54">
        <v>0</v>
      </c>
    </row>
    <row r="559" spans="2:20" ht="93" customHeight="1">
      <c r="B559" s="242"/>
      <c r="C559" s="242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53" t="s">
        <v>988</v>
      </c>
      <c r="Q559" s="53" t="s">
        <v>690</v>
      </c>
      <c r="R559" s="54" t="s">
        <v>989</v>
      </c>
      <c r="S559" s="54">
        <v>3500</v>
      </c>
      <c r="T559" s="54">
        <v>3500</v>
      </c>
    </row>
    <row r="560" spans="2:20" ht="80.25" customHeight="1">
      <c r="B560" s="243"/>
      <c r="C560" s="243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53" t="s">
        <v>990</v>
      </c>
      <c r="Q560" s="53" t="s">
        <v>690</v>
      </c>
      <c r="R560" s="54" t="s">
        <v>991</v>
      </c>
      <c r="S560" s="54">
        <v>2000</v>
      </c>
      <c r="T560" s="54">
        <v>1900</v>
      </c>
    </row>
    <row r="561" spans="2:20" ht="35.25" customHeight="1">
      <c r="B561" s="15" t="s">
        <v>120</v>
      </c>
      <c r="C561" s="128" t="s">
        <v>992</v>
      </c>
      <c r="D561" s="134">
        <f>D562+D563+D564</f>
        <v>0</v>
      </c>
      <c r="E561" s="134">
        <f aca="true" t="shared" si="93" ref="E561:M561">E562+E563+E564</f>
        <v>0</v>
      </c>
      <c r="F561" s="134">
        <f t="shared" si="93"/>
        <v>5611.7</v>
      </c>
      <c r="G561" s="134">
        <f t="shared" si="93"/>
        <v>2515.3999999999996</v>
      </c>
      <c r="H561" s="134">
        <f t="shared" si="93"/>
        <v>5955</v>
      </c>
      <c r="I561" s="134">
        <f t="shared" si="93"/>
        <v>5936.5</v>
      </c>
      <c r="J561" s="134">
        <f t="shared" si="93"/>
        <v>0</v>
      </c>
      <c r="K561" s="134">
        <f t="shared" si="93"/>
        <v>0</v>
      </c>
      <c r="L561" s="134">
        <f t="shared" si="93"/>
        <v>0</v>
      </c>
      <c r="M561" s="134">
        <f t="shared" si="93"/>
        <v>0</v>
      </c>
      <c r="N561" s="101">
        <f>D561+F561+H561+J561+L561</f>
        <v>11566.7</v>
      </c>
      <c r="O561" s="101">
        <f>E561+G561+I561+K561+M561</f>
        <v>8451.9</v>
      </c>
      <c r="P561" s="53" t="s">
        <v>993</v>
      </c>
      <c r="Q561" s="53" t="s">
        <v>861</v>
      </c>
      <c r="R561" s="54" t="s">
        <v>17</v>
      </c>
      <c r="S561" s="54">
        <v>1.1</v>
      </c>
      <c r="T561" s="54">
        <v>1.1</v>
      </c>
    </row>
    <row r="562" spans="2:20" ht="36" customHeight="1">
      <c r="B562" s="2" t="s">
        <v>11</v>
      </c>
      <c r="C562" s="98" t="s">
        <v>962</v>
      </c>
      <c r="D562" s="99">
        <v>0</v>
      </c>
      <c r="E562" s="99">
        <v>0</v>
      </c>
      <c r="F562" s="130">
        <v>0</v>
      </c>
      <c r="G562" s="3">
        <v>0</v>
      </c>
      <c r="H562" s="3">
        <v>865.5</v>
      </c>
      <c r="I562" s="3">
        <v>865.5</v>
      </c>
      <c r="J562" s="3">
        <v>0</v>
      </c>
      <c r="K562" s="3">
        <v>0</v>
      </c>
      <c r="L562" s="3">
        <v>0</v>
      </c>
      <c r="M562" s="8">
        <v>0</v>
      </c>
      <c r="N562" s="99">
        <f t="shared" si="86"/>
        <v>865.5</v>
      </c>
      <c r="O562" s="99">
        <f t="shared" si="87"/>
        <v>865.5</v>
      </c>
      <c r="P562" s="55" t="s">
        <v>994</v>
      </c>
      <c r="Q562" s="55" t="s">
        <v>861</v>
      </c>
      <c r="R562" s="71" t="s">
        <v>995</v>
      </c>
      <c r="S562" s="71">
        <v>1.5</v>
      </c>
      <c r="T562" s="71">
        <v>1.4</v>
      </c>
    </row>
    <row r="563" spans="2:21" ht="16.5" customHeight="1">
      <c r="B563" s="2" t="s">
        <v>13</v>
      </c>
      <c r="C563" s="98" t="s">
        <v>963</v>
      </c>
      <c r="D563" s="99">
        <v>0</v>
      </c>
      <c r="E563" s="99">
        <v>0</v>
      </c>
      <c r="F563" s="130">
        <v>2900</v>
      </c>
      <c r="G563" s="3">
        <v>1538.6</v>
      </c>
      <c r="H563" s="3">
        <v>4702.6</v>
      </c>
      <c r="I563" s="3">
        <v>4702.6</v>
      </c>
      <c r="J563" s="3">
        <v>0</v>
      </c>
      <c r="K563" s="3">
        <v>0</v>
      </c>
      <c r="L563" s="3">
        <v>0</v>
      </c>
      <c r="M563" s="8">
        <v>0</v>
      </c>
      <c r="N563" s="99">
        <f t="shared" si="86"/>
        <v>7602.6</v>
      </c>
      <c r="O563" s="99">
        <f t="shared" si="87"/>
        <v>6241.200000000001</v>
      </c>
      <c r="P563" s="217" t="s">
        <v>996</v>
      </c>
      <c r="Q563" s="217" t="s">
        <v>690</v>
      </c>
      <c r="R563" s="236" t="s">
        <v>997</v>
      </c>
      <c r="S563" s="236">
        <v>770.3</v>
      </c>
      <c r="T563" s="236">
        <v>610.3</v>
      </c>
      <c r="U563" s="195"/>
    </row>
    <row r="564" spans="2:21" ht="14.25" customHeight="1">
      <c r="B564" s="2" t="s">
        <v>15</v>
      </c>
      <c r="C564" s="98" t="s">
        <v>964</v>
      </c>
      <c r="D564" s="99">
        <v>0</v>
      </c>
      <c r="E564" s="99">
        <v>0</v>
      </c>
      <c r="F564" s="130">
        <v>2711.7</v>
      </c>
      <c r="G564" s="3">
        <v>976.8</v>
      </c>
      <c r="H564" s="3">
        <v>386.9</v>
      </c>
      <c r="I564" s="3">
        <v>368.4</v>
      </c>
      <c r="J564" s="3">
        <v>0</v>
      </c>
      <c r="K564" s="3">
        <v>0</v>
      </c>
      <c r="L564" s="3">
        <v>0</v>
      </c>
      <c r="M564" s="8">
        <v>0</v>
      </c>
      <c r="N564" s="99">
        <f t="shared" si="86"/>
        <v>3098.6</v>
      </c>
      <c r="O564" s="99">
        <f t="shared" si="87"/>
        <v>1345.1999999999998</v>
      </c>
      <c r="P564" s="218"/>
      <c r="Q564" s="218"/>
      <c r="R564" s="237"/>
      <c r="S564" s="237"/>
      <c r="T564" s="237"/>
      <c r="U564" s="195"/>
    </row>
    <row r="565" spans="2:20" ht="21" customHeight="1">
      <c r="B565" s="271" t="s">
        <v>998</v>
      </c>
      <c r="C565" s="271"/>
      <c r="D565" s="114">
        <f>D555+D561</f>
        <v>0</v>
      </c>
      <c r="E565" s="114">
        <f aca="true" t="shared" si="94" ref="E565:M565">E555+E561</f>
        <v>0</v>
      </c>
      <c r="F565" s="114">
        <f t="shared" si="94"/>
        <v>5611.7</v>
      </c>
      <c r="G565" s="114">
        <f t="shared" si="94"/>
        <v>2515.3999999999996</v>
      </c>
      <c r="H565" s="114">
        <f t="shared" si="94"/>
        <v>6784.3</v>
      </c>
      <c r="I565" s="114">
        <f t="shared" si="94"/>
        <v>5936.5</v>
      </c>
      <c r="J565" s="114">
        <f t="shared" si="94"/>
        <v>0</v>
      </c>
      <c r="K565" s="114">
        <f t="shared" si="94"/>
        <v>0</v>
      </c>
      <c r="L565" s="114">
        <f t="shared" si="94"/>
        <v>0</v>
      </c>
      <c r="M565" s="114">
        <f t="shared" si="94"/>
        <v>0</v>
      </c>
      <c r="N565" s="114">
        <f>D565+F565+H565+J565+L565</f>
        <v>12396</v>
      </c>
      <c r="O565" s="114">
        <f>E565+G565+I565+K565+M565</f>
        <v>8451.9</v>
      </c>
      <c r="P565" s="14"/>
      <c r="Q565" s="14"/>
      <c r="R565" s="14"/>
      <c r="S565" s="14"/>
      <c r="T565" s="14"/>
    </row>
    <row r="566" spans="2:20" ht="24" customHeight="1">
      <c r="B566" s="197" t="s">
        <v>1334</v>
      </c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9"/>
    </row>
    <row r="567" spans="2:20" ht="26.25" customHeight="1">
      <c r="B567" s="370" t="s">
        <v>105</v>
      </c>
      <c r="C567" s="371"/>
      <c r="D567" s="181">
        <f>D529+D552+D565</f>
        <v>0</v>
      </c>
      <c r="E567" s="181">
        <f aca="true" t="shared" si="95" ref="E567:M567">E529+E552+E565</f>
        <v>0</v>
      </c>
      <c r="F567" s="181">
        <f t="shared" si="95"/>
        <v>5611.7</v>
      </c>
      <c r="G567" s="181">
        <f t="shared" si="95"/>
        <v>2515.3999999999996</v>
      </c>
      <c r="H567" s="181">
        <f t="shared" si="95"/>
        <v>27615</v>
      </c>
      <c r="I567" s="181">
        <f t="shared" si="95"/>
        <v>26732.16</v>
      </c>
      <c r="J567" s="181">
        <f t="shared" si="95"/>
        <v>1900</v>
      </c>
      <c r="K567" s="181">
        <f t="shared" si="95"/>
        <v>1900</v>
      </c>
      <c r="L567" s="181">
        <f t="shared" si="95"/>
        <v>6880</v>
      </c>
      <c r="M567" s="181">
        <f t="shared" si="95"/>
        <v>450</v>
      </c>
      <c r="N567" s="181">
        <f>D567+F567+H567+J567+L567</f>
        <v>42006.7</v>
      </c>
      <c r="O567" s="181">
        <f>E567+G567+I567+K567+M567</f>
        <v>31597.559999999998</v>
      </c>
      <c r="P567" s="159"/>
      <c r="Q567" s="159"/>
      <c r="R567" s="159"/>
      <c r="S567" s="159"/>
      <c r="T567" s="159"/>
    </row>
    <row r="568" spans="2:20" ht="74.25" customHeight="1">
      <c r="B568" s="246" t="s">
        <v>0</v>
      </c>
      <c r="C568" s="246" t="s">
        <v>1</v>
      </c>
      <c r="D568" s="197" t="s">
        <v>272</v>
      </c>
      <c r="E568" s="247"/>
      <c r="F568" s="248" t="s">
        <v>106</v>
      </c>
      <c r="G568" s="249"/>
      <c r="H568" s="200" t="s">
        <v>109</v>
      </c>
      <c r="I568" s="201"/>
      <c r="J568" s="372" t="s">
        <v>900</v>
      </c>
      <c r="K568" s="373"/>
      <c r="L568" s="200" t="s">
        <v>110</v>
      </c>
      <c r="M568" s="201"/>
      <c r="N568" s="200" t="s">
        <v>154</v>
      </c>
      <c r="O568" s="201"/>
      <c r="P568" s="202" t="s">
        <v>111</v>
      </c>
      <c r="Q568" s="202" t="s">
        <v>112</v>
      </c>
      <c r="R568" s="202" t="s">
        <v>113</v>
      </c>
      <c r="S568" s="202" t="s">
        <v>114</v>
      </c>
      <c r="T568" s="202" t="s">
        <v>115</v>
      </c>
    </row>
    <row r="569" spans="2:20" ht="63" customHeight="1">
      <c r="B569" s="224"/>
      <c r="C569" s="225"/>
      <c r="D569" s="6" t="s">
        <v>2</v>
      </c>
      <c r="E569" s="6" t="s">
        <v>3</v>
      </c>
      <c r="F569" s="5" t="s">
        <v>2</v>
      </c>
      <c r="G569" s="7" t="s">
        <v>3</v>
      </c>
      <c r="H569" s="6" t="s">
        <v>2</v>
      </c>
      <c r="I569" s="6" t="s">
        <v>3</v>
      </c>
      <c r="J569" s="6" t="s">
        <v>2</v>
      </c>
      <c r="K569" s="6" t="s">
        <v>3</v>
      </c>
      <c r="L569" s="6" t="s">
        <v>2</v>
      </c>
      <c r="M569" s="6" t="s">
        <v>3</v>
      </c>
      <c r="N569" s="6" t="s">
        <v>2</v>
      </c>
      <c r="O569" s="6" t="s">
        <v>3</v>
      </c>
      <c r="P569" s="202"/>
      <c r="Q569" s="202"/>
      <c r="R569" s="202"/>
      <c r="S569" s="202"/>
      <c r="T569" s="202"/>
    </row>
    <row r="570" spans="2:20" ht="14.25" customHeight="1">
      <c r="B570" s="13" t="s">
        <v>4</v>
      </c>
      <c r="C570" s="13" t="s">
        <v>5</v>
      </c>
      <c r="D570" s="13" t="s">
        <v>6</v>
      </c>
      <c r="E570" s="13" t="s">
        <v>449</v>
      </c>
      <c r="F570" s="13" t="s">
        <v>7</v>
      </c>
      <c r="G570" s="13" t="s">
        <v>8</v>
      </c>
      <c r="H570" s="13" t="s">
        <v>770</v>
      </c>
      <c r="I570" s="13" t="s">
        <v>771</v>
      </c>
      <c r="J570" s="13" t="s">
        <v>107</v>
      </c>
      <c r="K570" s="13" t="s">
        <v>772</v>
      </c>
      <c r="L570" s="13" t="s">
        <v>773</v>
      </c>
      <c r="M570" s="13" t="s">
        <v>108</v>
      </c>
      <c r="N570" s="13" t="s">
        <v>774</v>
      </c>
      <c r="O570" s="13" t="s">
        <v>775</v>
      </c>
      <c r="P570" s="13" t="s">
        <v>620</v>
      </c>
      <c r="Q570" s="13" t="s">
        <v>776</v>
      </c>
      <c r="R570" s="13" t="s">
        <v>777</v>
      </c>
      <c r="S570" s="13" t="s">
        <v>934</v>
      </c>
      <c r="T570" s="13" t="s">
        <v>935</v>
      </c>
    </row>
    <row r="571" spans="2:20" ht="24.75" customHeight="1">
      <c r="B571" s="215" t="s">
        <v>999</v>
      </c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</row>
    <row r="572" spans="2:20" ht="27" customHeight="1">
      <c r="B572" s="215" t="s">
        <v>1000</v>
      </c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</row>
    <row r="573" spans="2:20" ht="42.75" customHeight="1">
      <c r="B573" s="18" t="s">
        <v>118</v>
      </c>
      <c r="C573" s="124" t="s">
        <v>1009</v>
      </c>
      <c r="D573" s="139">
        <f>D574+D575+D576</f>
        <v>0</v>
      </c>
      <c r="E573" s="139">
        <f aca="true" t="shared" si="96" ref="E573:M573">E574+E575+E576</f>
        <v>0</v>
      </c>
      <c r="F573" s="139">
        <f t="shared" si="96"/>
        <v>0</v>
      </c>
      <c r="G573" s="139">
        <f t="shared" si="96"/>
        <v>0</v>
      </c>
      <c r="H573" s="139">
        <f t="shared" si="96"/>
        <v>0</v>
      </c>
      <c r="I573" s="139">
        <f t="shared" si="96"/>
        <v>0</v>
      </c>
      <c r="J573" s="139">
        <f t="shared" si="96"/>
        <v>0</v>
      </c>
      <c r="K573" s="139">
        <f t="shared" si="96"/>
        <v>0</v>
      </c>
      <c r="L573" s="139">
        <f t="shared" si="96"/>
        <v>7120</v>
      </c>
      <c r="M573" s="139">
        <f t="shared" si="96"/>
        <v>6420</v>
      </c>
      <c r="N573" s="101">
        <f>D573+F573+H573+J573+L573</f>
        <v>7120</v>
      </c>
      <c r="O573" s="101">
        <f>E573+G573+I573+K573+M573</f>
        <v>6420</v>
      </c>
      <c r="P573" s="53" t="s">
        <v>1010</v>
      </c>
      <c r="Q573" s="53" t="s">
        <v>676</v>
      </c>
      <c r="R573" s="54" t="s">
        <v>204</v>
      </c>
      <c r="S573" s="54"/>
      <c r="T573" s="54">
        <v>0</v>
      </c>
    </row>
    <row r="574" spans="2:20" ht="36" customHeight="1">
      <c r="B574" s="2" t="s">
        <v>9</v>
      </c>
      <c r="C574" s="98" t="s">
        <v>1001</v>
      </c>
      <c r="D574" s="138">
        <v>0</v>
      </c>
      <c r="E574" s="138">
        <v>0</v>
      </c>
      <c r="F574" s="138">
        <v>0</v>
      </c>
      <c r="G574" s="138">
        <v>0</v>
      </c>
      <c r="H574" s="130">
        <v>0</v>
      </c>
      <c r="I574" s="3">
        <v>0</v>
      </c>
      <c r="J574" s="3">
        <v>0</v>
      </c>
      <c r="K574" s="3">
        <v>0</v>
      </c>
      <c r="L574" s="3">
        <v>1920</v>
      </c>
      <c r="M574" s="3">
        <v>1920</v>
      </c>
      <c r="N574" s="99">
        <f aca="true" t="shared" si="97" ref="N574:N583">D574+F574+H574+J574+L574</f>
        <v>1920</v>
      </c>
      <c r="O574" s="99">
        <f aca="true" t="shared" si="98" ref="O574:O583">E574+G574+I574+K574+M574</f>
        <v>1920</v>
      </c>
      <c r="P574" s="53" t="s">
        <v>1011</v>
      </c>
      <c r="Q574" s="53" t="s">
        <v>912</v>
      </c>
      <c r="R574" s="54" t="s">
        <v>204</v>
      </c>
      <c r="S574" s="54">
        <v>22.1</v>
      </c>
      <c r="T574" s="54">
        <v>22.1</v>
      </c>
    </row>
    <row r="575" spans="2:20" ht="26.25" customHeight="1">
      <c r="B575" s="2" t="s">
        <v>37</v>
      </c>
      <c r="C575" s="98" t="s">
        <v>1002</v>
      </c>
      <c r="D575" s="138">
        <v>0</v>
      </c>
      <c r="E575" s="138">
        <v>0</v>
      </c>
      <c r="F575" s="138">
        <v>0</v>
      </c>
      <c r="G575" s="138">
        <v>0</v>
      </c>
      <c r="H575" s="130">
        <v>0</v>
      </c>
      <c r="I575" s="3">
        <v>0</v>
      </c>
      <c r="J575" s="3">
        <v>0</v>
      </c>
      <c r="K575" s="3">
        <v>0</v>
      </c>
      <c r="L575" s="3">
        <v>4500</v>
      </c>
      <c r="M575" s="3">
        <v>4500</v>
      </c>
      <c r="N575" s="99">
        <f t="shared" si="97"/>
        <v>4500</v>
      </c>
      <c r="O575" s="99">
        <f t="shared" si="98"/>
        <v>4500</v>
      </c>
      <c r="P575" s="53" t="s">
        <v>1012</v>
      </c>
      <c r="Q575" s="53" t="s">
        <v>1013</v>
      </c>
      <c r="R575" s="54" t="s">
        <v>204</v>
      </c>
      <c r="S575" s="54">
        <v>0.19</v>
      </c>
      <c r="T575" s="54">
        <v>0.2</v>
      </c>
    </row>
    <row r="576" spans="2:20" ht="14.25" customHeight="1">
      <c r="B576" s="241" t="s">
        <v>39</v>
      </c>
      <c r="C576" s="241" t="s">
        <v>1003</v>
      </c>
      <c r="D576" s="374">
        <v>0</v>
      </c>
      <c r="E576" s="374">
        <v>0</v>
      </c>
      <c r="F576" s="374">
        <v>0</v>
      </c>
      <c r="G576" s="374">
        <v>0</v>
      </c>
      <c r="H576" s="374">
        <v>0</v>
      </c>
      <c r="I576" s="374">
        <v>0</v>
      </c>
      <c r="J576" s="374">
        <v>0</v>
      </c>
      <c r="K576" s="374">
        <v>0</v>
      </c>
      <c r="L576" s="374">
        <v>700</v>
      </c>
      <c r="M576" s="374">
        <v>0</v>
      </c>
      <c r="N576" s="374">
        <f t="shared" si="97"/>
        <v>700</v>
      </c>
      <c r="O576" s="374">
        <f t="shared" si="98"/>
        <v>0</v>
      </c>
      <c r="P576" s="53" t="s">
        <v>1014</v>
      </c>
      <c r="Q576" s="53" t="s">
        <v>912</v>
      </c>
      <c r="R576" s="54" t="s">
        <v>204</v>
      </c>
      <c r="S576" s="54">
        <v>31.75</v>
      </c>
      <c r="T576" s="54">
        <v>31.75</v>
      </c>
    </row>
    <row r="577" spans="2:20" ht="14.25" customHeight="1">
      <c r="B577" s="243"/>
      <c r="C577" s="243"/>
      <c r="D577" s="375"/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  <c r="O577" s="375"/>
      <c r="P577" s="53" t="s">
        <v>1015</v>
      </c>
      <c r="Q577" s="53" t="s">
        <v>1016</v>
      </c>
      <c r="R577" s="54" t="s">
        <v>204</v>
      </c>
      <c r="S577" s="54"/>
      <c r="T577" s="54">
        <v>129.7</v>
      </c>
    </row>
    <row r="578" spans="2:20" ht="47.25" customHeight="1">
      <c r="B578" s="18" t="s">
        <v>120</v>
      </c>
      <c r="C578" s="124" t="s">
        <v>1017</v>
      </c>
      <c r="D578" s="139">
        <f>D579+D580</f>
        <v>0</v>
      </c>
      <c r="E578" s="139">
        <f aca="true" t="shared" si="99" ref="E578:M578">E579+E580</f>
        <v>0</v>
      </c>
      <c r="F578" s="139">
        <f t="shared" si="99"/>
        <v>0</v>
      </c>
      <c r="G578" s="139">
        <f t="shared" si="99"/>
        <v>0</v>
      </c>
      <c r="H578" s="139">
        <f t="shared" si="99"/>
        <v>362.4</v>
      </c>
      <c r="I578" s="139">
        <f t="shared" si="99"/>
        <v>247.1</v>
      </c>
      <c r="J578" s="139">
        <f t="shared" si="99"/>
        <v>0</v>
      </c>
      <c r="K578" s="139">
        <f t="shared" si="99"/>
        <v>0</v>
      </c>
      <c r="L578" s="139">
        <f t="shared" si="99"/>
        <v>0</v>
      </c>
      <c r="M578" s="139">
        <f t="shared" si="99"/>
        <v>0</v>
      </c>
      <c r="N578" s="101">
        <f>D578+F578+H578+J578+L578</f>
        <v>362.4</v>
      </c>
      <c r="O578" s="101">
        <f>E578+G578+I578+K578+M578</f>
        <v>247.1</v>
      </c>
      <c r="P578" s="55" t="s">
        <v>1018</v>
      </c>
      <c r="Q578" s="55" t="s">
        <v>1019</v>
      </c>
      <c r="R578" s="71" t="s">
        <v>1020</v>
      </c>
      <c r="S578" s="71">
        <v>0.09</v>
      </c>
      <c r="T578" s="71">
        <v>0.09</v>
      </c>
    </row>
    <row r="579" spans="2:20" ht="27" customHeight="1">
      <c r="B579" s="2" t="s">
        <v>11</v>
      </c>
      <c r="C579" s="98" t="s">
        <v>1004</v>
      </c>
      <c r="D579" s="138">
        <v>0</v>
      </c>
      <c r="E579" s="138">
        <v>0</v>
      </c>
      <c r="F579" s="138">
        <v>0</v>
      </c>
      <c r="G579" s="138">
        <v>0</v>
      </c>
      <c r="H579" s="130">
        <v>362.4</v>
      </c>
      <c r="I579" s="3">
        <v>247.1</v>
      </c>
      <c r="J579" s="3">
        <v>0</v>
      </c>
      <c r="K579" s="3">
        <v>0</v>
      </c>
      <c r="L579" s="3">
        <v>0</v>
      </c>
      <c r="M579" s="3">
        <v>0</v>
      </c>
      <c r="N579" s="99">
        <f t="shared" si="97"/>
        <v>362.4</v>
      </c>
      <c r="O579" s="99">
        <f t="shared" si="98"/>
        <v>247.1</v>
      </c>
      <c r="P579" s="217" t="s">
        <v>1021</v>
      </c>
      <c r="Q579" s="217" t="s">
        <v>469</v>
      </c>
      <c r="R579" s="236" t="s">
        <v>204</v>
      </c>
      <c r="S579" s="236">
        <v>2</v>
      </c>
      <c r="T579" s="236">
        <v>0</v>
      </c>
    </row>
    <row r="580" spans="2:20" ht="24" customHeight="1">
      <c r="B580" s="2" t="s">
        <v>13</v>
      </c>
      <c r="C580" s="98" t="s">
        <v>1005</v>
      </c>
      <c r="D580" s="138">
        <v>0</v>
      </c>
      <c r="E580" s="138">
        <v>0</v>
      </c>
      <c r="F580" s="138">
        <v>0</v>
      </c>
      <c r="G580" s="138">
        <v>0</v>
      </c>
      <c r="H580" s="130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99">
        <f t="shared" si="97"/>
        <v>0</v>
      </c>
      <c r="O580" s="99">
        <f t="shared" si="98"/>
        <v>0</v>
      </c>
      <c r="P580" s="218"/>
      <c r="Q580" s="218"/>
      <c r="R580" s="237"/>
      <c r="S580" s="237"/>
      <c r="T580" s="237"/>
    </row>
    <row r="581" spans="2:20" ht="35.25" customHeight="1">
      <c r="B581" s="18" t="s">
        <v>123</v>
      </c>
      <c r="C581" s="124" t="s">
        <v>1022</v>
      </c>
      <c r="D581" s="139">
        <f>D582+D583+D584</f>
        <v>0</v>
      </c>
      <c r="E581" s="139">
        <f aca="true" t="shared" si="100" ref="E581:M581">E582+E583+E584</f>
        <v>0</v>
      </c>
      <c r="F581" s="139">
        <f t="shared" si="100"/>
        <v>0</v>
      </c>
      <c r="G581" s="139">
        <f t="shared" si="100"/>
        <v>0</v>
      </c>
      <c r="H581" s="139">
        <f t="shared" si="100"/>
        <v>27.99</v>
      </c>
      <c r="I581" s="139">
        <f t="shared" si="100"/>
        <v>27.99</v>
      </c>
      <c r="J581" s="139">
        <f t="shared" si="100"/>
        <v>7830</v>
      </c>
      <c r="K581" s="139">
        <f t="shared" si="100"/>
        <v>7830</v>
      </c>
      <c r="L581" s="139">
        <f t="shared" si="100"/>
        <v>0</v>
      </c>
      <c r="M581" s="139">
        <f t="shared" si="100"/>
        <v>0</v>
      </c>
      <c r="N581" s="101">
        <f>D581+F581+H581+J581+L581</f>
        <v>7857.99</v>
      </c>
      <c r="O581" s="101">
        <f>E581+G581+I581+K581+M581</f>
        <v>7857.99</v>
      </c>
      <c r="P581" s="53" t="s">
        <v>1023</v>
      </c>
      <c r="Q581" s="53" t="s">
        <v>130</v>
      </c>
      <c r="R581" s="54" t="s">
        <v>204</v>
      </c>
      <c r="S581" s="54">
        <v>0</v>
      </c>
      <c r="T581" s="54">
        <v>0</v>
      </c>
    </row>
    <row r="582" spans="2:20" ht="36" customHeight="1">
      <c r="B582" s="2" t="s">
        <v>26</v>
      </c>
      <c r="C582" s="98" t="s">
        <v>1006</v>
      </c>
      <c r="D582" s="138">
        <v>0</v>
      </c>
      <c r="E582" s="138">
        <v>0</v>
      </c>
      <c r="F582" s="138">
        <v>0</v>
      </c>
      <c r="G582" s="138">
        <v>0</v>
      </c>
      <c r="H582" s="130">
        <v>0</v>
      </c>
      <c r="I582" s="3">
        <v>0</v>
      </c>
      <c r="J582" s="3">
        <v>7630</v>
      </c>
      <c r="K582" s="3">
        <v>7630</v>
      </c>
      <c r="L582" s="3">
        <v>0</v>
      </c>
      <c r="M582" s="3">
        <v>0</v>
      </c>
      <c r="N582" s="99">
        <f t="shared" si="97"/>
        <v>7630</v>
      </c>
      <c r="O582" s="99">
        <f t="shared" si="98"/>
        <v>7630</v>
      </c>
      <c r="P582" s="53" t="s">
        <v>1024</v>
      </c>
      <c r="Q582" s="53" t="s">
        <v>130</v>
      </c>
      <c r="R582" s="54" t="s">
        <v>204</v>
      </c>
      <c r="S582" s="54">
        <v>22</v>
      </c>
      <c r="T582" s="54">
        <v>46.43</v>
      </c>
    </row>
    <row r="583" spans="2:20" ht="36" customHeight="1">
      <c r="B583" s="2" t="s">
        <v>28</v>
      </c>
      <c r="C583" s="98" t="s">
        <v>1007</v>
      </c>
      <c r="D583" s="138">
        <v>0</v>
      </c>
      <c r="E583" s="138">
        <v>0</v>
      </c>
      <c r="F583" s="138">
        <v>0</v>
      </c>
      <c r="G583" s="138">
        <v>0</v>
      </c>
      <c r="H583" s="130">
        <v>27.99</v>
      </c>
      <c r="I583" s="3">
        <v>27.99</v>
      </c>
      <c r="J583" s="3">
        <v>200</v>
      </c>
      <c r="K583" s="3">
        <v>200</v>
      </c>
      <c r="L583" s="3">
        <v>0</v>
      </c>
      <c r="M583" s="3">
        <v>0</v>
      </c>
      <c r="N583" s="99">
        <f t="shared" si="97"/>
        <v>227.99</v>
      </c>
      <c r="O583" s="99">
        <f t="shared" si="98"/>
        <v>227.99</v>
      </c>
      <c r="P583" s="53" t="s">
        <v>1025</v>
      </c>
      <c r="Q583" s="53" t="s">
        <v>130</v>
      </c>
      <c r="R583" s="54" t="s">
        <v>204</v>
      </c>
      <c r="S583" s="54">
        <v>0</v>
      </c>
      <c r="T583" s="54">
        <v>0</v>
      </c>
    </row>
    <row r="584" spans="2:20" ht="46.5" customHeight="1">
      <c r="B584" s="2" t="s">
        <v>93</v>
      </c>
      <c r="C584" s="98" t="s">
        <v>1008</v>
      </c>
      <c r="D584" s="138">
        <v>0</v>
      </c>
      <c r="E584" s="138">
        <v>0</v>
      </c>
      <c r="F584" s="138">
        <v>0</v>
      </c>
      <c r="G584" s="138">
        <v>0</v>
      </c>
      <c r="H584" s="130">
        <v>0</v>
      </c>
      <c r="I584" s="3"/>
      <c r="J584" s="3">
        <v>0</v>
      </c>
      <c r="K584" s="3"/>
      <c r="L584" s="3">
        <v>0</v>
      </c>
      <c r="M584" s="3"/>
      <c r="N584" s="99">
        <f>D584+F584+H584+J584+L584</f>
        <v>0</v>
      </c>
      <c r="O584" s="99">
        <f>E584+G584+I584+K584+M584</f>
        <v>0</v>
      </c>
      <c r="P584" s="55" t="s">
        <v>1026</v>
      </c>
      <c r="Q584" s="55" t="s">
        <v>1027</v>
      </c>
      <c r="R584" s="71" t="s">
        <v>204</v>
      </c>
      <c r="S584" s="71">
        <v>2.46</v>
      </c>
      <c r="T584" s="71">
        <v>2.46</v>
      </c>
    </row>
    <row r="585" spans="2:20" ht="30" customHeight="1">
      <c r="B585" s="232" t="s">
        <v>105</v>
      </c>
      <c r="C585" s="233"/>
      <c r="D585" s="114">
        <f>D573+D578+D581</f>
        <v>0</v>
      </c>
      <c r="E585" s="114">
        <f aca="true" t="shared" si="101" ref="E585:M585">E573+E578+E581</f>
        <v>0</v>
      </c>
      <c r="F585" s="114">
        <f t="shared" si="101"/>
        <v>0</v>
      </c>
      <c r="G585" s="114">
        <f t="shared" si="101"/>
        <v>0</v>
      </c>
      <c r="H585" s="114">
        <f t="shared" si="101"/>
        <v>390.39</v>
      </c>
      <c r="I585" s="114">
        <f t="shared" si="101"/>
        <v>275.09</v>
      </c>
      <c r="J585" s="114">
        <f t="shared" si="101"/>
        <v>7830</v>
      </c>
      <c r="K585" s="114">
        <f t="shared" si="101"/>
        <v>7830</v>
      </c>
      <c r="L585" s="114">
        <f t="shared" si="101"/>
        <v>7120</v>
      </c>
      <c r="M585" s="114">
        <f t="shared" si="101"/>
        <v>6420</v>
      </c>
      <c r="N585" s="114">
        <f>D585+F585+H585+J585+L585</f>
        <v>15340.39</v>
      </c>
      <c r="O585" s="114">
        <f>E585+G585+I585+K585+M585</f>
        <v>14525.09</v>
      </c>
      <c r="P585" s="14"/>
      <c r="Q585" s="14"/>
      <c r="R585" s="14"/>
      <c r="S585" s="14"/>
      <c r="T585" s="14"/>
    </row>
    <row r="586" spans="2:20" ht="30" customHeight="1">
      <c r="B586" s="197" t="s">
        <v>1320</v>
      </c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4"/>
    </row>
    <row r="587" spans="2:20" ht="68.25" customHeight="1">
      <c r="B587" s="223" t="s">
        <v>0</v>
      </c>
      <c r="C587" s="223" t="s">
        <v>1</v>
      </c>
      <c r="D587" s="226" t="s">
        <v>272</v>
      </c>
      <c r="E587" s="227"/>
      <c r="F587" s="228" t="s">
        <v>106</v>
      </c>
      <c r="G587" s="229"/>
      <c r="H587" s="221" t="s">
        <v>109</v>
      </c>
      <c r="I587" s="222"/>
      <c r="J587" s="230" t="s">
        <v>900</v>
      </c>
      <c r="K587" s="231"/>
      <c r="L587" s="221" t="s">
        <v>110</v>
      </c>
      <c r="M587" s="222"/>
      <c r="N587" s="221" t="s">
        <v>154</v>
      </c>
      <c r="O587" s="222"/>
      <c r="P587" s="219" t="s">
        <v>111</v>
      </c>
      <c r="Q587" s="219" t="s">
        <v>112</v>
      </c>
      <c r="R587" s="219" t="s">
        <v>113</v>
      </c>
      <c r="S587" s="219" t="s">
        <v>114</v>
      </c>
      <c r="T587" s="219" t="s">
        <v>115</v>
      </c>
    </row>
    <row r="588" spans="2:20" ht="56.25" customHeight="1">
      <c r="B588" s="224"/>
      <c r="C588" s="225"/>
      <c r="D588" s="6" t="s">
        <v>2</v>
      </c>
      <c r="E588" s="6" t="s">
        <v>3</v>
      </c>
      <c r="F588" s="5" t="s">
        <v>2</v>
      </c>
      <c r="G588" s="7" t="s">
        <v>3</v>
      </c>
      <c r="H588" s="6" t="s">
        <v>2</v>
      </c>
      <c r="I588" s="6" t="s">
        <v>3</v>
      </c>
      <c r="J588" s="6" t="s">
        <v>2</v>
      </c>
      <c r="K588" s="6" t="s">
        <v>3</v>
      </c>
      <c r="L588" s="6" t="s">
        <v>2</v>
      </c>
      <c r="M588" s="6" t="s">
        <v>3</v>
      </c>
      <c r="N588" s="6" t="s">
        <v>2</v>
      </c>
      <c r="O588" s="6" t="s">
        <v>3</v>
      </c>
      <c r="P588" s="202"/>
      <c r="Q588" s="202"/>
      <c r="R588" s="202"/>
      <c r="S588" s="202"/>
      <c r="T588" s="202"/>
    </row>
    <row r="589" spans="2:20" ht="14.25" customHeight="1">
      <c r="B589" s="13" t="s">
        <v>4</v>
      </c>
      <c r="C589" s="13" t="s">
        <v>5</v>
      </c>
      <c r="D589" s="13" t="s">
        <v>6</v>
      </c>
      <c r="E589" s="13" t="s">
        <v>449</v>
      </c>
      <c r="F589" s="13" t="s">
        <v>7</v>
      </c>
      <c r="G589" s="13" t="s">
        <v>8</v>
      </c>
      <c r="H589" s="13" t="s">
        <v>770</v>
      </c>
      <c r="I589" s="13" t="s">
        <v>771</v>
      </c>
      <c r="J589" s="13" t="s">
        <v>107</v>
      </c>
      <c r="K589" s="13" t="s">
        <v>772</v>
      </c>
      <c r="L589" s="13" t="s">
        <v>773</v>
      </c>
      <c r="M589" s="13" t="s">
        <v>108</v>
      </c>
      <c r="N589" s="13" t="s">
        <v>774</v>
      </c>
      <c r="O589" s="13" t="s">
        <v>775</v>
      </c>
      <c r="P589" s="13" t="s">
        <v>620</v>
      </c>
      <c r="Q589" s="13" t="s">
        <v>776</v>
      </c>
      <c r="R589" s="13" t="s">
        <v>777</v>
      </c>
      <c r="S589" s="13" t="s">
        <v>934</v>
      </c>
      <c r="T589" s="13" t="s">
        <v>935</v>
      </c>
    </row>
    <row r="590" spans="2:20" ht="26.25" customHeight="1">
      <c r="B590" s="215" t="s">
        <v>1028</v>
      </c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</row>
    <row r="591" spans="2:20" ht="28.5" customHeight="1">
      <c r="B591" s="215" t="s">
        <v>1029</v>
      </c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</row>
    <row r="592" spans="2:20" ht="37.5" customHeight="1">
      <c r="B592" s="18" t="s">
        <v>118</v>
      </c>
      <c r="C592" s="124" t="s">
        <v>1043</v>
      </c>
      <c r="D592" s="139">
        <f>D593+D594+D595+D596+D597</f>
        <v>0</v>
      </c>
      <c r="E592" s="139">
        <f aca="true" t="shared" si="102" ref="E592:M592">E593+E594+E595+E596+E597</f>
        <v>0</v>
      </c>
      <c r="F592" s="139">
        <f t="shared" si="102"/>
        <v>0</v>
      </c>
      <c r="G592" s="139">
        <f t="shared" si="102"/>
        <v>0</v>
      </c>
      <c r="H592" s="139">
        <f t="shared" si="102"/>
        <v>50</v>
      </c>
      <c r="I592" s="139">
        <f t="shared" si="102"/>
        <v>21</v>
      </c>
      <c r="J592" s="139">
        <f t="shared" si="102"/>
        <v>0</v>
      </c>
      <c r="K592" s="139">
        <f t="shared" si="102"/>
        <v>0</v>
      </c>
      <c r="L592" s="139">
        <f t="shared" si="102"/>
        <v>0</v>
      </c>
      <c r="M592" s="139">
        <f t="shared" si="102"/>
        <v>0</v>
      </c>
      <c r="N592" s="101">
        <f>D592+F592+H592+J592+L592</f>
        <v>50</v>
      </c>
      <c r="O592" s="101">
        <f>E592+G592+I592+K592+M592</f>
        <v>21</v>
      </c>
      <c r="P592" s="55" t="s">
        <v>1044</v>
      </c>
      <c r="Q592" s="55" t="s">
        <v>836</v>
      </c>
      <c r="R592" s="71" t="s">
        <v>4</v>
      </c>
      <c r="S592" s="71">
        <v>5</v>
      </c>
      <c r="T592" s="71">
        <v>5</v>
      </c>
    </row>
    <row r="593" spans="2:20" ht="27.75" customHeight="1">
      <c r="B593" s="2" t="s">
        <v>9</v>
      </c>
      <c r="C593" s="98" t="s">
        <v>1030</v>
      </c>
      <c r="D593" s="99">
        <v>0</v>
      </c>
      <c r="E593" s="99">
        <v>0</v>
      </c>
      <c r="F593" s="99">
        <v>0</v>
      </c>
      <c r="G593" s="99">
        <v>0</v>
      </c>
      <c r="H593" s="130">
        <v>8</v>
      </c>
      <c r="I593" s="3">
        <v>8</v>
      </c>
      <c r="J593" s="99">
        <v>0</v>
      </c>
      <c r="K593" s="99">
        <v>0</v>
      </c>
      <c r="L593" s="3">
        <v>0</v>
      </c>
      <c r="M593" s="3">
        <v>0</v>
      </c>
      <c r="N593" s="99">
        <f aca="true" t="shared" si="103" ref="N593:N609">D593+F593+H593+J593+L593</f>
        <v>8</v>
      </c>
      <c r="O593" s="99">
        <f aca="true" t="shared" si="104" ref="O593:O609">E593+G593+I593+K593+M593</f>
        <v>8</v>
      </c>
      <c r="P593" s="217" t="s">
        <v>1045</v>
      </c>
      <c r="Q593" s="217" t="s">
        <v>338</v>
      </c>
      <c r="R593" s="236" t="s">
        <v>1046</v>
      </c>
      <c r="S593" s="236">
        <v>7.2</v>
      </c>
      <c r="T593" s="236">
        <v>7.2</v>
      </c>
    </row>
    <row r="594" spans="2:20" ht="27" customHeight="1">
      <c r="B594" s="2" t="s">
        <v>37</v>
      </c>
      <c r="C594" s="98" t="s">
        <v>1031</v>
      </c>
      <c r="D594" s="99">
        <v>0</v>
      </c>
      <c r="E594" s="99">
        <v>0</v>
      </c>
      <c r="F594" s="99">
        <v>0</v>
      </c>
      <c r="G594" s="99">
        <v>0</v>
      </c>
      <c r="H594" s="130">
        <v>9</v>
      </c>
      <c r="I594" s="3">
        <v>0</v>
      </c>
      <c r="J594" s="99">
        <v>0</v>
      </c>
      <c r="K594" s="99">
        <v>0</v>
      </c>
      <c r="L594" s="3">
        <v>0</v>
      </c>
      <c r="M594" s="3">
        <v>0</v>
      </c>
      <c r="N594" s="99">
        <f t="shared" si="103"/>
        <v>9</v>
      </c>
      <c r="O594" s="99">
        <f t="shared" si="104"/>
        <v>0</v>
      </c>
      <c r="P594" s="218"/>
      <c r="Q594" s="218"/>
      <c r="R594" s="237"/>
      <c r="S594" s="237"/>
      <c r="T594" s="237"/>
    </row>
    <row r="595" spans="2:20" ht="36.75" customHeight="1">
      <c r="B595" s="2" t="s">
        <v>39</v>
      </c>
      <c r="C595" s="98" t="s">
        <v>1032</v>
      </c>
      <c r="D595" s="99">
        <v>0</v>
      </c>
      <c r="E595" s="99">
        <v>0</v>
      </c>
      <c r="F595" s="99">
        <v>0</v>
      </c>
      <c r="G595" s="99">
        <v>0</v>
      </c>
      <c r="H595" s="130">
        <v>10</v>
      </c>
      <c r="I595" s="3">
        <v>0</v>
      </c>
      <c r="J595" s="99">
        <v>0</v>
      </c>
      <c r="K595" s="99">
        <v>0</v>
      </c>
      <c r="L595" s="3">
        <v>0</v>
      </c>
      <c r="M595" s="3">
        <v>0</v>
      </c>
      <c r="N595" s="99">
        <f t="shared" si="103"/>
        <v>10</v>
      </c>
      <c r="O595" s="99">
        <f t="shared" si="104"/>
        <v>0</v>
      </c>
      <c r="P595" s="218"/>
      <c r="Q595" s="218"/>
      <c r="R595" s="237"/>
      <c r="S595" s="237"/>
      <c r="T595" s="237"/>
    </row>
    <row r="596" spans="2:20" ht="39" customHeight="1">
      <c r="B596" s="2" t="s">
        <v>220</v>
      </c>
      <c r="C596" s="98" t="s">
        <v>1033</v>
      </c>
      <c r="D596" s="99">
        <v>0</v>
      </c>
      <c r="E596" s="99">
        <v>0</v>
      </c>
      <c r="F596" s="99">
        <v>0</v>
      </c>
      <c r="G596" s="99">
        <v>0</v>
      </c>
      <c r="H596" s="130">
        <v>10</v>
      </c>
      <c r="I596" s="3">
        <v>0</v>
      </c>
      <c r="J596" s="99">
        <v>0</v>
      </c>
      <c r="K596" s="99">
        <v>0</v>
      </c>
      <c r="L596" s="3">
        <v>0</v>
      </c>
      <c r="M596" s="3">
        <v>0</v>
      </c>
      <c r="N596" s="99">
        <f t="shared" si="103"/>
        <v>10</v>
      </c>
      <c r="O596" s="99">
        <f t="shared" si="104"/>
        <v>0</v>
      </c>
      <c r="P596" s="218"/>
      <c r="Q596" s="218"/>
      <c r="R596" s="237"/>
      <c r="S596" s="237"/>
      <c r="T596" s="237"/>
    </row>
    <row r="597" spans="2:20" ht="37.5" customHeight="1">
      <c r="B597" s="2" t="s">
        <v>222</v>
      </c>
      <c r="C597" s="98" t="s">
        <v>1034</v>
      </c>
      <c r="D597" s="99">
        <v>0</v>
      </c>
      <c r="E597" s="99">
        <v>0</v>
      </c>
      <c r="F597" s="99">
        <v>0</v>
      </c>
      <c r="G597" s="99">
        <v>0</v>
      </c>
      <c r="H597" s="130">
        <v>13</v>
      </c>
      <c r="I597" s="3">
        <v>13</v>
      </c>
      <c r="J597" s="99">
        <v>0</v>
      </c>
      <c r="K597" s="99">
        <v>0</v>
      </c>
      <c r="L597" s="3">
        <v>0</v>
      </c>
      <c r="M597" s="3">
        <v>0</v>
      </c>
      <c r="N597" s="99">
        <f t="shared" si="103"/>
        <v>13</v>
      </c>
      <c r="O597" s="99">
        <f t="shared" si="104"/>
        <v>13</v>
      </c>
      <c r="P597" s="218"/>
      <c r="Q597" s="218"/>
      <c r="R597" s="237"/>
      <c r="S597" s="237"/>
      <c r="T597" s="237"/>
    </row>
    <row r="598" spans="2:20" ht="39" customHeight="1">
      <c r="B598" s="18" t="s">
        <v>120</v>
      </c>
      <c r="C598" s="124" t="s">
        <v>1047</v>
      </c>
      <c r="D598" s="139">
        <f>D599+D600+D601+D602+D603+D604</f>
        <v>0</v>
      </c>
      <c r="E598" s="139">
        <f aca="true" t="shared" si="105" ref="E598:M598">E599+E600+E601+E602+E603+E604</f>
        <v>0</v>
      </c>
      <c r="F598" s="139">
        <f t="shared" si="105"/>
        <v>0</v>
      </c>
      <c r="G598" s="139">
        <f t="shared" si="105"/>
        <v>0</v>
      </c>
      <c r="H598" s="139">
        <f t="shared" si="105"/>
        <v>0</v>
      </c>
      <c r="I598" s="139">
        <f t="shared" si="105"/>
        <v>0</v>
      </c>
      <c r="J598" s="139">
        <f t="shared" si="105"/>
        <v>0</v>
      </c>
      <c r="K598" s="139">
        <f t="shared" si="105"/>
        <v>0</v>
      </c>
      <c r="L598" s="139">
        <f t="shared" si="105"/>
        <v>0</v>
      </c>
      <c r="M598" s="139">
        <f t="shared" si="105"/>
        <v>0</v>
      </c>
      <c r="N598" s="101">
        <f>D598+F598+H598+J598+L598</f>
        <v>0</v>
      </c>
      <c r="O598" s="101">
        <f>E598+G598+I598+K598+M598</f>
        <v>0</v>
      </c>
      <c r="P598" s="53" t="s">
        <v>1048</v>
      </c>
      <c r="Q598" s="53" t="s">
        <v>130</v>
      </c>
      <c r="R598" s="54" t="s">
        <v>647</v>
      </c>
      <c r="S598" s="54">
        <v>55</v>
      </c>
      <c r="T598" s="54">
        <v>55</v>
      </c>
    </row>
    <row r="599" spans="2:20" ht="24.75" customHeight="1">
      <c r="B599" s="2" t="s">
        <v>11</v>
      </c>
      <c r="C599" s="98" t="s">
        <v>1035</v>
      </c>
      <c r="D599" s="99">
        <v>0</v>
      </c>
      <c r="E599" s="99">
        <v>0</v>
      </c>
      <c r="F599" s="99">
        <v>0</v>
      </c>
      <c r="G599" s="99">
        <v>0</v>
      </c>
      <c r="H599" s="130">
        <v>0</v>
      </c>
      <c r="I599" s="3">
        <v>0</v>
      </c>
      <c r="J599" s="99">
        <v>0</v>
      </c>
      <c r="K599" s="99">
        <v>0</v>
      </c>
      <c r="L599" s="3">
        <v>0</v>
      </c>
      <c r="M599" s="3">
        <v>0</v>
      </c>
      <c r="N599" s="101">
        <f t="shared" si="103"/>
        <v>0</v>
      </c>
      <c r="O599" s="101">
        <f t="shared" si="104"/>
        <v>0</v>
      </c>
      <c r="P599" s="55" t="s">
        <v>1049</v>
      </c>
      <c r="Q599" s="55" t="s">
        <v>706</v>
      </c>
      <c r="R599" s="71" t="s">
        <v>651</v>
      </c>
      <c r="S599" s="71">
        <v>30</v>
      </c>
      <c r="T599" s="71">
        <v>30</v>
      </c>
    </row>
    <row r="600" spans="2:20" ht="61.5" customHeight="1">
      <c r="B600" s="2" t="s">
        <v>13</v>
      </c>
      <c r="C600" s="98" t="s">
        <v>1036</v>
      </c>
      <c r="D600" s="99">
        <v>0</v>
      </c>
      <c r="E600" s="99">
        <v>0</v>
      </c>
      <c r="F600" s="99">
        <v>0</v>
      </c>
      <c r="G600" s="99">
        <v>0</v>
      </c>
      <c r="H600" s="130">
        <v>0</v>
      </c>
      <c r="I600" s="3">
        <v>0</v>
      </c>
      <c r="J600" s="99">
        <v>0</v>
      </c>
      <c r="K600" s="99">
        <v>0</v>
      </c>
      <c r="L600" s="3">
        <v>0</v>
      </c>
      <c r="M600" s="3">
        <v>0</v>
      </c>
      <c r="N600" s="99">
        <f t="shared" si="103"/>
        <v>0</v>
      </c>
      <c r="O600" s="99">
        <f t="shared" si="104"/>
        <v>0</v>
      </c>
      <c r="P600" s="56" t="s">
        <v>1050</v>
      </c>
      <c r="Q600" s="56" t="s">
        <v>130</v>
      </c>
      <c r="R600" s="57" t="s">
        <v>131</v>
      </c>
      <c r="S600" s="57">
        <v>100</v>
      </c>
      <c r="T600" s="57">
        <v>100</v>
      </c>
    </row>
    <row r="601" spans="2:20" ht="22.5" customHeight="1">
      <c r="B601" s="2" t="s">
        <v>15</v>
      </c>
      <c r="C601" s="98" t="s">
        <v>1037</v>
      </c>
      <c r="D601" s="99">
        <v>0</v>
      </c>
      <c r="E601" s="99">
        <v>0</v>
      </c>
      <c r="F601" s="99">
        <v>0</v>
      </c>
      <c r="G601" s="99">
        <v>0</v>
      </c>
      <c r="H601" s="130">
        <v>0</v>
      </c>
      <c r="I601" s="3">
        <v>0</v>
      </c>
      <c r="J601" s="99">
        <v>0</v>
      </c>
      <c r="K601" s="99">
        <v>0</v>
      </c>
      <c r="L601" s="3">
        <v>0</v>
      </c>
      <c r="M601" s="3">
        <v>0</v>
      </c>
      <c r="N601" s="99">
        <f t="shared" si="103"/>
        <v>0</v>
      </c>
      <c r="O601" s="99">
        <f t="shared" si="104"/>
        <v>0</v>
      </c>
      <c r="P601" s="56" t="s">
        <v>1051</v>
      </c>
      <c r="Q601" s="56" t="s">
        <v>130</v>
      </c>
      <c r="R601" s="57" t="s">
        <v>204</v>
      </c>
      <c r="S601" s="57">
        <v>5</v>
      </c>
      <c r="T601" s="57">
        <v>5</v>
      </c>
    </row>
    <row r="602" spans="2:20" ht="28.5" customHeight="1">
      <c r="B602" s="2" t="s">
        <v>18</v>
      </c>
      <c r="C602" s="98" t="s">
        <v>1038</v>
      </c>
      <c r="D602" s="99">
        <v>0</v>
      </c>
      <c r="E602" s="99">
        <v>0</v>
      </c>
      <c r="F602" s="99">
        <v>0</v>
      </c>
      <c r="G602" s="99">
        <v>0</v>
      </c>
      <c r="H602" s="130">
        <v>0</v>
      </c>
      <c r="I602" s="3">
        <v>0</v>
      </c>
      <c r="J602" s="99">
        <v>0</v>
      </c>
      <c r="K602" s="99">
        <v>0</v>
      </c>
      <c r="L602" s="3">
        <v>0</v>
      </c>
      <c r="M602" s="3">
        <v>0</v>
      </c>
      <c r="N602" s="99">
        <f t="shared" si="103"/>
        <v>0</v>
      </c>
      <c r="O602" s="99">
        <f t="shared" si="104"/>
        <v>0</v>
      </c>
      <c r="P602" s="217" t="s">
        <v>1052</v>
      </c>
      <c r="Q602" s="217" t="s">
        <v>472</v>
      </c>
      <c r="R602" s="236" t="s">
        <v>204</v>
      </c>
      <c r="S602" s="236">
        <v>1</v>
      </c>
      <c r="T602" s="236">
        <v>1</v>
      </c>
    </row>
    <row r="603" spans="2:20" ht="36" customHeight="1">
      <c r="B603" s="2" t="s">
        <v>20</v>
      </c>
      <c r="C603" s="98" t="s">
        <v>1039</v>
      </c>
      <c r="D603" s="99">
        <v>0</v>
      </c>
      <c r="E603" s="99">
        <v>0</v>
      </c>
      <c r="F603" s="99">
        <v>0</v>
      </c>
      <c r="G603" s="99">
        <v>0</v>
      </c>
      <c r="H603" s="130">
        <v>0</v>
      </c>
      <c r="I603" s="3">
        <v>0</v>
      </c>
      <c r="J603" s="99">
        <v>0</v>
      </c>
      <c r="K603" s="99">
        <v>0</v>
      </c>
      <c r="L603" s="3">
        <v>0</v>
      </c>
      <c r="M603" s="3">
        <v>0</v>
      </c>
      <c r="N603" s="99">
        <f t="shared" si="103"/>
        <v>0</v>
      </c>
      <c r="O603" s="99">
        <f t="shared" si="104"/>
        <v>0</v>
      </c>
      <c r="P603" s="218"/>
      <c r="Q603" s="218"/>
      <c r="R603" s="237"/>
      <c r="S603" s="237"/>
      <c r="T603" s="237"/>
    </row>
    <row r="604" spans="2:20" ht="27" customHeight="1">
      <c r="B604" s="2" t="s">
        <v>22</v>
      </c>
      <c r="C604" s="98" t="s">
        <v>1040</v>
      </c>
      <c r="D604" s="99">
        <v>0</v>
      </c>
      <c r="E604" s="99">
        <v>0</v>
      </c>
      <c r="F604" s="99">
        <v>0</v>
      </c>
      <c r="G604" s="99">
        <v>0</v>
      </c>
      <c r="H604" s="130">
        <v>0</v>
      </c>
      <c r="I604" s="3">
        <v>0</v>
      </c>
      <c r="J604" s="99">
        <v>0</v>
      </c>
      <c r="K604" s="99">
        <v>0</v>
      </c>
      <c r="L604" s="3">
        <v>0</v>
      </c>
      <c r="M604" s="3">
        <v>0</v>
      </c>
      <c r="N604" s="99">
        <f t="shared" si="103"/>
        <v>0</v>
      </c>
      <c r="O604" s="99">
        <f t="shared" si="104"/>
        <v>0</v>
      </c>
      <c r="P604" s="218"/>
      <c r="Q604" s="218"/>
      <c r="R604" s="237"/>
      <c r="S604" s="237"/>
      <c r="T604" s="237"/>
    </row>
    <row r="605" spans="2:20" ht="35.25" customHeight="1">
      <c r="B605" s="18" t="s">
        <v>123</v>
      </c>
      <c r="C605" s="124" t="s">
        <v>1053</v>
      </c>
      <c r="D605" s="139">
        <f>D606</f>
        <v>0</v>
      </c>
      <c r="E605" s="139">
        <f aca="true" t="shared" si="106" ref="E605:M605">E606</f>
        <v>0</v>
      </c>
      <c r="F605" s="139">
        <f t="shared" si="106"/>
        <v>0</v>
      </c>
      <c r="G605" s="139">
        <f t="shared" si="106"/>
        <v>0</v>
      </c>
      <c r="H605" s="139">
        <f t="shared" si="106"/>
        <v>0</v>
      </c>
      <c r="I605" s="139">
        <f t="shared" si="106"/>
        <v>0</v>
      </c>
      <c r="J605" s="139">
        <f t="shared" si="106"/>
        <v>0</v>
      </c>
      <c r="K605" s="139">
        <f t="shared" si="106"/>
        <v>0</v>
      </c>
      <c r="L605" s="139">
        <f t="shared" si="106"/>
        <v>0</v>
      </c>
      <c r="M605" s="139">
        <f t="shared" si="106"/>
        <v>0</v>
      </c>
      <c r="N605" s="101">
        <f>D605+F605+H605+J605+L605</f>
        <v>0</v>
      </c>
      <c r="O605" s="101">
        <f>E605+G605+I605+K605+M605</f>
        <v>0</v>
      </c>
      <c r="P605" s="53" t="s">
        <v>1054</v>
      </c>
      <c r="Q605" s="53" t="s">
        <v>130</v>
      </c>
      <c r="R605" s="54" t="s">
        <v>204</v>
      </c>
      <c r="S605" s="54" t="s">
        <v>204</v>
      </c>
      <c r="T605" s="54">
        <v>0</v>
      </c>
    </row>
    <row r="606" spans="2:20" ht="27" customHeight="1">
      <c r="B606" s="2" t="s">
        <v>26</v>
      </c>
      <c r="C606" s="98" t="s">
        <v>1041</v>
      </c>
      <c r="D606" s="99">
        <v>0</v>
      </c>
      <c r="E606" s="99">
        <v>0</v>
      </c>
      <c r="F606" s="99">
        <v>0</v>
      </c>
      <c r="G606" s="99">
        <v>0</v>
      </c>
      <c r="H606" s="130">
        <v>0</v>
      </c>
      <c r="I606" s="3">
        <v>0</v>
      </c>
      <c r="J606" s="99">
        <v>0</v>
      </c>
      <c r="K606" s="99">
        <v>0</v>
      </c>
      <c r="L606" s="3">
        <v>0</v>
      </c>
      <c r="M606" s="3">
        <v>0</v>
      </c>
      <c r="N606" s="99">
        <f t="shared" si="103"/>
        <v>0</v>
      </c>
      <c r="O606" s="99">
        <f t="shared" si="104"/>
        <v>0</v>
      </c>
      <c r="P606" s="55" t="s">
        <v>1055</v>
      </c>
      <c r="Q606" s="55" t="s">
        <v>130</v>
      </c>
      <c r="R606" s="71" t="s">
        <v>204</v>
      </c>
      <c r="S606" s="71">
        <v>100</v>
      </c>
      <c r="T606" s="71">
        <v>100</v>
      </c>
    </row>
    <row r="607" spans="2:20" ht="27" customHeight="1">
      <c r="B607" s="18" t="s">
        <v>122</v>
      </c>
      <c r="C607" s="124" t="s">
        <v>1056</v>
      </c>
      <c r="D607" s="139">
        <f aca="true" t="shared" si="107" ref="D607:M607">D608</f>
        <v>0</v>
      </c>
      <c r="E607" s="139">
        <f t="shared" si="107"/>
        <v>0</v>
      </c>
      <c r="F607" s="139">
        <f t="shared" si="107"/>
        <v>0</v>
      </c>
      <c r="G607" s="139">
        <f t="shared" si="107"/>
        <v>0</v>
      </c>
      <c r="H607" s="139">
        <f t="shared" si="107"/>
        <v>0</v>
      </c>
      <c r="I607" s="139">
        <f t="shared" si="107"/>
        <v>0</v>
      </c>
      <c r="J607" s="139">
        <f t="shared" si="107"/>
        <v>0</v>
      </c>
      <c r="K607" s="139">
        <f t="shared" si="107"/>
        <v>0</v>
      </c>
      <c r="L607" s="139">
        <f t="shared" si="107"/>
        <v>0</v>
      </c>
      <c r="M607" s="139">
        <f t="shared" si="107"/>
        <v>0</v>
      </c>
      <c r="N607" s="101">
        <f>D607+F607+H607+J607+L607</f>
        <v>0</v>
      </c>
      <c r="O607" s="101">
        <f>E607+G607+I607+K607+M607</f>
        <v>0</v>
      </c>
      <c r="P607" s="217" t="s">
        <v>1057</v>
      </c>
      <c r="Q607" s="217" t="s">
        <v>676</v>
      </c>
      <c r="R607" s="236" t="s">
        <v>17</v>
      </c>
      <c r="S607" s="236" t="s">
        <v>204</v>
      </c>
      <c r="T607" s="236">
        <v>0</v>
      </c>
    </row>
    <row r="608" spans="2:20" ht="29.25" customHeight="1">
      <c r="B608" s="2" t="s">
        <v>30</v>
      </c>
      <c r="C608" s="98" t="s">
        <v>1042</v>
      </c>
      <c r="D608" s="99">
        <v>0</v>
      </c>
      <c r="E608" s="99">
        <v>0</v>
      </c>
      <c r="F608" s="99">
        <v>0</v>
      </c>
      <c r="G608" s="99">
        <v>0</v>
      </c>
      <c r="H608" s="130">
        <v>0</v>
      </c>
      <c r="I608" s="3">
        <v>0</v>
      </c>
      <c r="J608" s="99">
        <v>0</v>
      </c>
      <c r="K608" s="99">
        <v>0</v>
      </c>
      <c r="L608" s="3">
        <v>0</v>
      </c>
      <c r="M608" s="3">
        <v>0</v>
      </c>
      <c r="N608" s="99">
        <f t="shared" si="103"/>
        <v>0</v>
      </c>
      <c r="O608" s="99">
        <f t="shared" si="104"/>
        <v>0</v>
      </c>
      <c r="P608" s="218"/>
      <c r="Q608" s="218"/>
      <c r="R608" s="237"/>
      <c r="S608" s="237"/>
      <c r="T608" s="237"/>
    </row>
    <row r="609" spans="2:20" ht="40.5" customHeight="1">
      <c r="B609" s="232" t="s">
        <v>105</v>
      </c>
      <c r="C609" s="233"/>
      <c r="D609" s="114">
        <f>D592+D598+D605+D607</f>
        <v>0</v>
      </c>
      <c r="E609" s="114">
        <f aca="true" t="shared" si="108" ref="E609:M609">E592+E598+E605+E607</f>
        <v>0</v>
      </c>
      <c r="F609" s="114">
        <f t="shared" si="108"/>
        <v>0</v>
      </c>
      <c r="G609" s="114">
        <f t="shared" si="108"/>
        <v>0</v>
      </c>
      <c r="H609" s="114">
        <f t="shared" si="108"/>
        <v>50</v>
      </c>
      <c r="I609" s="114">
        <f t="shared" si="108"/>
        <v>21</v>
      </c>
      <c r="J609" s="114">
        <f t="shared" si="108"/>
        <v>0</v>
      </c>
      <c r="K609" s="114">
        <f t="shared" si="108"/>
        <v>0</v>
      </c>
      <c r="L609" s="114">
        <f t="shared" si="108"/>
        <v>0</v>
      </c>
      <c r="M609" s="114">
        <f t="shared" si="108"/>
        <v>0</v>
      </c>
      <c r="N609" s="114">
        <f t="shared" si="103"/>
        <v>50</v>
      </c>
      <c r="O609" s="114">
        <f t="shared" si="104"/>
        <v>21</v>
      </c>
      <c r="P609" s="14"/>
      <c r="Q609" s="14"/>
      <c r="R609" s="14"/>
      <c r="S609" s="14"/>
      <c r="T609" s="14"/>
    </row>
    <row r="610" spans="2:20" ht="40.5" customHeight="1">
      <c r="B610" s="197" t="s">
        <v>1321</v>
      </c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4"/>
    </row>
    <row r="611" spans="2:20" ht="71.25" customHeight="1">
      <c r="B611" s="223" t="s">
        <v>0</v>
      </c>
      <c r="C611" s="223" t="s">
        <v>1</v>
      </c>
      <c r="D611" s="226" t="s">
        <v>272</v>
      </c>
      <c r="E611" s="227"/>
      <c r="F611" s="228" t="s">
        <v>106</v>
      </c>
      <c r="G611" s="229"/>
      <c r="H611" s="221" t="s">
        <v>109</v>
      </c>
      <c r="I611" s="222"/>
      <c r="J611" s="230" t="s">
        <v>900</v>
      </c>
      <c r="K611" s="231"/>
      <c r="L611" s="221" t="s">
        <v>110</v>
      </c>
      <c r="M611" s="222"/>
      <c r="N611" s="221" t="s">
        <v>154</v>
      </c>
      <c r="O611" s="222"/>
      <c r="P611" s="219" t="s">
        <v>111</v>
      </c>
      <c r="Q611" s="219" t="s">
        <v>112</v>
      </c>
      <c r="R611" s="219" t="s">
        <v>113</v>
      </c>
      <c r="S611" s="219" t="s">
        <v>114</v>
      </c>
      <c r="T611" s="219" t="s">
        <v>115</v>
      </c>
    </row>
    <row r="612" spans="2:20" ht="57.75" customHeight="1">
      <c r="B612" s="224"/>
      <c r="C612" s="225"/>
      <c r="D612" s="6" t="s">
        <v>2</v>
      </c>
      <c r="E612" s="6" t="s">
        <v>3</v>
      </c>
      <c r="F612" s="5" t="s">
        <v>2</v>
      </c>
      <c r="G612" s="7" t="s">
        <v>3</v>
      </c>
      <c r="H612" s="6" t="s">
        <v>2</v>
      </c>
      <c r="I612" s="6" t="s">
        <v>3</v>
      </c>
      <c r="J612" s="6" t="s">
        <v>2</v>
      </c>
      <c r="K612" s="6" t="s">
        <v>3</v>
      </c>
      <c r="L612" s="6" t="s">
        <v>2</v>
      </c>
      <c r="M612" s="6" t="s">
        <v>3</v>
      </c>
      <c r="N612" s="6" t="s">
        <v>2</v>
      </c>
      <c r="O612" s="6" t="s">
        <v>3</v>
      </c>
      <c r="P612" s="202"/>
      <c r="Q612" s="202"/>
      <c r="R612" s="202"/>
      <c r="S612" s="202"/>
      <c r="T612" s="202"/>
    </row>
    <row r="613" spans="2:20" ht="14.25" customHeight="1">
      <c r="B613" s="13" t="s">
        <v>4</v>
      </c>
      <c r="C613" s="13" t="s">
        <v>5</v>
      </c>
      <c r="D613" s="13" t="s">
        <v>6</v>
      </c>
      <c r="E613" s="13" t="s">
        <v>449</v>
      </c>
      <c r="F613" s="13" t="s">
        <v>7</v>
      </c>
      <c r="G613" s="13" t="s">
        <v>8</v>
      </c>
      <c r="H613" s="13" t="s">
        <v>770</v>
      </c>
      <c r="I613" s="13" t="s">
        <v>771</v>
      </c>
      <c r="J613" s="13" t="s">
        <v>107</v>
      </c>
      <c r="K613" s="13" t="s">
        <v>772</v>
      </c>
      <c r="L613" s="13" t="s">
        <v>773</v>
      </c>
      <c r="M613" s="13" t="s">
        <v>108</v>
      </c>
      <c r="N613" s="13" t="s">
        <v>774</v>
      </c>
      <c r="O613" s="13" t="s">
        <v>775</v>
      </c>
      <c r="P613" s="13" t="s">
        <v>620</v>
      </c>
      <c r="Q613" s="13" t="s">
        <v>776</v>
      </c>
      <c r="R613" s="13" t="s">
        <v>777</v>
      </c>
      <c r="S613" s="13" t="s">
        <v>934</v>
      </c>
      <c r="T613" s="13" t="s">
        <v>935</v>
      </c>
    </row>
    <row r="614" spans="2:20" ht="24" customHeight="1">
      <c r="B614" s="215" t="s">
        <v>1058</v>
      </c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</row>
    <row r="615" spans="2:20" ht="25.5" customHeight="1">
      <c r="B615" s="215" t="s">
        <v>1059</v>
      </c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</row>
    <row r="616" spans="2:20" ht="52.5" customHeight="1">
      <c r="B616" s="18" t="s">
        <v>118</v>
      </c>
      <c r="C616" s="124" t="s">
        <v>1074</v>
      </c>
      <c r="D616" s="139">
        <f aca="true" t="shared" si="109" ref="D616:M616">D617</f>
        <v>0</v>
      </c>
      <c r="E616" s="139">
        <f t="shared" si="109"/>
        <v>0</v>
      </c>
      <c r="F616" s="139">
        <f t="shared" si="109"/>
        <v>0</v>
      </c>
      <c r="G616" s="139">
        <f t="shared" si="109"/>
        <v>0</v>
      </c>
      <c r="H616" s="139">
        <f t="shared" si="109"/>
        <v>211</v>
      </c>
      <c r="I616" s="139">
        <f t="shared" si="109"/>
        <v>210.8</v>
      </c>
      <c r="J616" s="139">
        <f t="shared" si="109"/>
        <v>0</v>
      </c>
      <c r="K616" s="139">
        <f t="shared" si="109"/>
        <v>0</v>
      </c>
      <c r="L616" s="139">
        <f t="shared" si="109"/>
        <v>0</v>
      </c>
      <c r="M616" s="139">
        <f t="shared" si="109"/>
        <v>0</v>
      </c>
      <c r="N616" s="101">
        <f aca="true" t="shared" si="110" ref="N616:O619">D616+F616+H616+J616+L616</f>
        <v>211</v>
      </c>
      <c r="O616" s="101">
        <f t="shared" si="110"/>
        <v>210.8</v>
      </c>
      <c r="P616" s="53" t="s">
        <v>1075</v>
      </c>
      <c r="Q616" s="53" t="s">
        <v>130</v>
      </c>
      <c r="R616" s="54" t="s">
        <v>204</v>
      </c>
      <c r="S616" s="54">
        <v>0</v>
      </c>
      <c r="T616" s="54">
        <v>0</v>
      </c>
    </row>
    <row r="617" spans="2:20" ht="57.75" customHeight="1">
      <c r="B617" s="2" t="s">
        <v>9</v>
      </c>
      <c r="C617" s="98" t="s">
        <v>1060</v>
      </c>
      <c r="D617" s="99">
        <v>0</v>
      </c>
      <c r="E617" s="99">
        <v>0</v>
      </c>
      <c r="F617" s="99">
        <v>0</v>
      </c>
      <c r="G617" s="99">
        <v>0</v>
      </c>
      <c r="H617" s="130">
        <v>211</v>
      </c>
      <c r="I617" s="3">
        <v>210.8</v>
      </c>
      <c r="J617" s="99">
        <v>0</v>
      </c>
      <c r="K617" s="99">
        <v>0</v>
      </c>
      <c r="L617" s="99">
        <v>0</v>
      </c>
      <c r="M617" s="99">
        <v>0</v>
      </c>
      <c r="N617" s="99">
        <f t="shared" si="110"/>
        <v>211</v>
      </c>
      <c r="O617" s="99">
        <f t="shared" si="110"/>
        <v>210.8</v>
      </c>
      <c r="P617" s="55" t="s">
        <v>1076</v>
      </c>
      <c r="Q617" s="55" t="s">
        <v>130</v>
      </c>
      <c r="R617" s="71" t="s">
        <v>17</v>
      </c>
      <c r="S617" s="71">
        <v>2</v>
      </c>
      <c r="T617" s="71">
        <v>2</v>
      </c>
    </row>
    <row r="618" spans="2:20" ht="24.75" customHeight="1">
      <c r="B618" s="18" t="s">
        <v>120</v>
      </c>
      <c r="C618" s="124" t="s">
        <v>1077</v>
      </c>
      <c r="D618" s="139">
        <f aca="true" t="shared" si="111" ref="D618:M618">D619</f>
        <v>0</v>
      </c>
      <c r="E618" s="139">
        <f t="shared" si="111"/>
        <v>0</v>
      </c>
      <c r="F618" s="139">
        <f t="shared" si="111"/>
        <v>0</v>
      </c>
      <c r="G618" s="139">
        <f t="shared" si="111"/>
        <v>0</v>
      </c>
      <c r="H618" s="139">
        <f t="shared" si="111"/>
        <v>0</v>
      </c>
      <c r="I618" s="139">
        <f t="shared" si="111"/>
        <v>0</v>
      </c>
      <c r="J618" s="139">
        <f t="shared" si="111"/>
        <v>0</v>
      </c>
      <c r="K618" s="139">
        <f t="shared" si="111"/>
        <v>0</v>
      </c>
      <c r="L618" s="139">
        <f t="shared" si="111"/>
        <v>0</v>
      </c>
      <c r="M618" s="139">
        <f t="shared" si="111"/>
        <v>0</v>
      </c>
      <c r="N618" s="101">
        <f t="shared" si="110"/>
        <v>0</v>
      </c>
      <c r="O618" s="101">
        <f t="shared" si="110"/>
        <v>0</v>
      </c>
      <c r="P618" s="217" t="s">
        <v>1078</v>
      </c>
      <c r="Q618" s="217" t="s">
        <v>130</v>
      </c>
      <c r="R618" s="236" t="s">
        <v>131</v>
      </c>
      <c r="S618" s="236">
        <v>99.8</v>
      </c>
      <c r="T618" s="236">
        <v>12.5</v>
      </c>
    </row>
    <row r="619" spans="2:20" ht="14.25" customHeight="1">
      <c r="B619" s="2" t="s">
        <v>11</v>
      </c>
      <c r="C619" s="98" t="s">
        <v>1061</v>
      </c>
      <c r="D619" s="99">
        <v>0</v>
      </c>
      <c r="E619" s="99">
        <v>0</v>
      </c>
      <c r="F619" s="99">
        <v>0</v>
      </c>
      <c r="G619" s="99">
        <v>0</v>
      </c>
      <c r="H619" s="130">
        <v>0</v>
      </c>
      <c r="I619" s="3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f t="shared" si="110"/>
        <v>0</v>
      </c>
      <c r="O619" s="99">
        <f t="shared" si="110"/>
        <v>0</v>
      </c>
      <c r="P619" s="218"/>
      <c r="Q619" s="218"/>
      <c r="R619" s="237"/>
      <c r="S619" s="237"/>
      <c r="T619" s="237"/>
    </row>
    <row r="620" spans="2:20" ht="71.25" customHeight="1">
      <c r="B620" s="18" t="s">
        <v>123</v>
      </c>
      <c r="C620" s="124" t="s">
        <v>1079</v>
      </c>
      <c r="D620" s="139">
        <v>0</v>
      </c>
      <c r="E620" s="139">
        <v>0</v>
      </c>
      <c r="F620" s="139">
        <v>0</v>
      </c>
      <c r="G620" s="139">
        <v>0</v>
      </c>
      <c r="H620" s="139">
        <v>0</v>
      </c>
      <c r="I620" s="139">
        <v>0</v>
      </c>
      <c r="J620" s="139">
        <v>0</v>
      </c>
      <c r="K620" s="139">
        <v>0</v>
      </c>
      <c r="L620" s="139">
        <v>0</v>
      </c>
      <c r="M620" s="139">
        <v>0</v>
      </c>
      <c r="N620" s="101">
        <v>0</v>
      </c>
      <c r="O620" s="101">
        <v>0</v>
      </c>
      <c r="P620" s="53" t="s">
        <v>1081</v>
      </c>
      <c r="Q620" s="53" t="s">
        <v>130</v>
      </c>
      <c r="R620" s="54" t="s">
        <v>17</v>
      </c>
      <c r="S620" s="54">
        <v>2</v>
      </c>
      <c r="T620" s="54">
        <v>0</v>
      </c>
    </row>
    <row r="621" spans="2:20" ht="45" customHeight="1">
      <c r="B621" s="18" t="s">
        <v>122</v>
      </c>
      <c r="C621" s="124" t="s">
        <v>1080</v>
      </c>
      <c r="D621" s="139">
        <v>0</v>
      </c>
      <c r="E621" s="139">
        <v>0</v>
      </c>
      <c r="F621" s="139">
        <v>0</v>
      </c>
      <c r="G621" s="139">
        <v>0</v>
      </c>
      <c r="H621" s="139">
        <v>0</v>
      </c>
      <c r="I621" s="139">
        <v>0</v>
      </c>
      <c r="J621" s="139">
        <v>0</v>
      </c>
      <c r="K621" s="139">
        <v>0</v>
      </c>
      <c r="L621" s="139">
        <v>0</v>
      </c>
      <c r="M621" s="139">
        <v>0</v>
      </c>
      <c r="N621" s="101">
        <v>0</v>
      </c>
      <c r="O621" s="101">
        <v>0</v>
      </c>
      <c r="P621" s="55" t="s">
        <v>1082</v>
      </c>
      <c r="Q621" s="55" t="s">
        <v>130</v>
      </c>
      <c r="R621" s="71" t="s">
        <v>1083</v>
      </c>
      <c r="S621" s="71">
        <v>73.9</v>
      </c>
      <c r="T621" s="71">
        <v>77.8</v>
      </c>
    </row>
    <row r="622" spans="2:20" ht="48.75" customHeight="1">
      <c r="B622" s="18" t="s">
        <v>126</v>
      </c>
      <c r="C622" s="124" t="s">
        <v>1084</v>
      </c>
      <c r="D622" s="139">
        <f aca="true" t="shared" si="112" ref="D622:M622">D623</f>
        <v>0</v>
      </c>
      <c r="E622" s="139">
        <f t="shared" si="112"/>
        <v>0</v>
      </c>
      <c r="F622" s="139">
        <f t="shared" si="112"/>
        <v>0</v>
      </c>
      <c r="G622" s="139">
        <f t="shared" si="112"/>
        <v>0</v>
      </c>
      <c r="H622" s="139">
        <f t="shared" si="112"/>
        <v>0</v>
      </c>
      <c r="I622" s="139">
        <f t="shared" si="112"/>
        <v>0</v>
      </c>
      <c r="J622" s="139">
        <f t="shared" si="112"/>
        <v>0</v>
      </c>
      <c r="K622" s="139">
        <f t="shared" si="112"/>
        <v>0</v>
      </c>
      <c r="L622" s="139">
        <f t="shared" si="112"/>
        <v>0</v>
      </c>
      <c r="M622" s="139">
        <f t="shared" si="112"/>
        <v>0</v>
      </c>
      <c r="N622" s="101">
        <f aca="true" t="shared" si="113" ref="N622:O626">D622+F622+H622+J622+L622</f>
        <v>0</v>
      </c>
      <c r="O622" s="101">
        <f t="shared" si="113"/>
        <v>0</v>
      </c>
      <c r="P622" s="217" t="s">
        <v>1085</v>
      </c>
      <c r="Q622" s="217" t="s">
        <v>130</v>
      </c>
      <c r="R622" s="236" t="s">
        <v>1086</v>
      </c>
      <c r="S622" s="236">
        <v>40</v>
      </c>
      <c r="T622" s="236">
        <v>51</v>
      </c>
    </row>
    <row r="623" spans="2:20" ht="14.25" customHeight="1">
      <c r="B623" s="2" t="s">
        <v>32</v>
      </c>
      <c r="C623" s="98" t="s">
        <v>1062</v>
      </c>
      <c r="D623" s="99">
        <v>0</v>
      </c>
      <c r="E623" s="99">
        <v>0</v>
      </c>
      <c r="F623" s="99">
        <v>0</v>
      </c>
      <c r="G623" s="99">
        <v>0</v>
      </c>
      <c r="H623" s="130">
        <v>0</v>
      </c>
      <c r="I623" s="3">
        <v>0</v>
      </c>
      <c r="J623" s="99">
        <v>0</v>
      </c>
      <c r="K623" s="99">
        <v>0</v>
      </c>
      <c r="L623" s="99">
        <v>0</v>
      </c>
      <c r="M623" s="99">
        <v>0</v>
      </c>
      <c r="N623" s="99">
        <f t="shared" si="113"/>
        <v>0</v>
      </c>
      <c r="O623" s="99">
        <f t="shared" si="113"/>
        <v>0</v>
      </c>
      <c r="P623" s="218"/>
      <c r="Q623" s="218"/>
      <c r="R623" s="237"/>
      <c r="S623" s="237"/>
      <c r="T623" s="237"/>
    </row>
    <row r="624" spans="2:20" ht="48.75" customHeight="1">
      <c r="B624" s="18" t="s">
        <v>331</v>
      </c>
      <c r="C624" s="124" t="s">
        <v>1087</v>
      </c>
      <c r="D624" s="139">
        <f aca="true" t="shared" si="114" ref="D624:M624">D625</f>
        <v>0</v>
      </c>
      <c r="E624" s="139">
        <f t="shared" si="114"/>
        <v>0</v>
      </c>
      <c r="F624" s="139">
        <f t="shared" si="114"/>
        <v>0</v>
      </c>
      <c r="G624" s="139">
        <f t="shared" si="114"/>
        <v>0</v>
      </c>
      <c r="H624" s="139">
        <f t="shared" si="114"/>
        <v>0</v>
      </c>
      <c r="I624" s="139">
        <f t="shared" si="114"/>
        <v>0</v>
      </c>
      <c r="J624" s="139">
        <f t="shared" si="114"/>
        <v>0</v>
      </c>
      <c r="K624" s="139">
        <f t="shared" si="114"/>
        <v>0</v>
      </c>
      <c r="L624" s="139">
        <f t="shared" si="114"/>
        <v>0</v>
      </c>
      <c r="M624" s="139">
        <f t="shared" si="114"/>
        <v>0</v>
      </c>
      <c r="N624" s="101">
        <f t="shared" si="113"/>
        <v>0</v>
      </c>
      <c r="O624" s="101">
        <f t="shared" si="113"/>
        <v>0</v>
      </c>
      <c r="P624" s="217" t="s">
        <v>1088</v>
      </c>
      <c r="Q624" s="217" t="s">
        <v>130</v>
      </c>
      <c r="R624" s="236" t="s">
        <v>774</v>
      </c>
      <c r="S624" s="236">
        <v>15</v>
      </c>
      <c r="T624" s="236">
        <v>22.2</v>
      </c>
    </row>
    <row r="625" spans="2:20" ht="14.25" customHeight="1">
      <c r="B625" s="2" t="s">
        <v>58</v>
      </c>
      <c r="C625" s="98" t="s">
        <v>1061</v>
      </c>
      <c r="D625" s="99">
        <v>0</v>
      </c>
      <c r="E625" s="99">
        <v>0</v>
      </c>
      <c r="F625" s="99">
        <v>0</v>
      </c>
      <c r="G625" s="99">
        <v>0</v>
      </c>
      <c r="H625" s="130">
        <v>0</v>
      </c>
      <c r="I625" s="3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f t="shared" si="113"/>
        <v>0</v>
      </c>
      <c r="O625" s="99">
        <f t="shared" si="113"/>
        <v>0</v>
      </c>
      <c r="P625" s="218"/>
      <c r="Q625" s="218"/>
      <c r="R625" s="237"/>
      <c r="S625" s="237"/>
      <c r="T625" s="237"/>
    </row>
    <row r="626" spans="2:20" ht="23.25" customHeight="1">
      <c r="B626" s="271" t="s">
        <v>868</v>
      </c>
      <c r="C626" s="271"/>
      <c r="D626" s="114">
        <f>D616+D618+D620+D621+D622+D624</f>
        <v>0</v>
      </c>
      <c r="E626" s="114">
        <f aca="true" t="shared" si="115" ref="E626:M626">E616+E618+E620+E621+E622+E624</f>
        <v>0</v>
      </c>
      <c r="F626" s="114">
        <f t="shared" si="115"/>
        <v>0</v>
      </c>
      <c r="G626" s="114">
        <f t="shared" si="115"/>
        <v>0</v>
      </c>
      <c r="H626" s="114">
        <f t="shared" si="115"/>
        <v>211</v>
      </c>
      <c r="I626" s="114">
        <f t="shared" si="115"/>
        <v>210.8</v>
      </c>
      <c r="J626" s="114">
        <f t="shared" si="115"/>
        <v>0</v>
      </c>
      <c r="K626" s="114">
        <f t="shared" si="115"/>
        <v>0</v>
      </c>
      <c r="L626" s="114">
        <f t="shared" si="115"/>
        <v>0</v>
      </c>
      <c r="M626" s="114">
        <f t="shared" si="115"/>
        <v>0</v>
      </c>
      <c r="N626" s="114">
        <f t="shared" si="113"/>
        <v>211</v>
      </c>
      <c r="O626" s="114">
        <f t="shared" si="113"/>
        <v>210.8</v>
      </c>
      <c r="P626" s="14"/>
      <c r="Q626" s="14"/>
      <c r="R626" s="14"/>
      <c r="S626" s="14"/>
      <c r="T626" s="14"/>
    </row>
    <row r="627" spans="2:20" ht="30" customHeight="1">
      <c r="B627" s="197" t="s">
        <v>1322</v>
      </c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9"/>
    </row>
    <row r="628" spans="2:20" ht="25.5" customHeight="1">
      <c r="B628" s="197" t="s">
        <v>1089</v>
      </c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7"/>
    </row>
    <row r="629" spans="2:20" ht="48" customHeight="1">
      <c r="B629" s="18" t="s">
        <v>118</v>
      </c>
      <c r="C629" s="124" t="s">
        <v>1090</v>
      </c>
      <c r="D629" s="139">
        <f>D630+D631</f>
        <v>0</v>
      </c>
      <c r="E629" s="139">
        <f aca="true" t="shared" si="116" ref="E629:M629">E630+E631</f>
        <v>0</v>
      </c>
      <c r="F629" s="139">
        <f t="shared" si="116"/>
        <v>0</v>
      </c>
      <c r="G629" s="139">
        <f t="shared" si="116"/>
        <v>0</v>
      </c>
      <c r="H629" s="139">
        <f t="shared" si="116"/>
        <v>70.5</v>
      </c>
      <c r="I629" s="139">
        <f t="shared" si="116"/>
        <v>70.5</v>
      </c>
      <c r="J629" s="139">
        <f t="shared" si="116"/>
        <v>0</v>
      </c>
      <c r="K629" s="139">
        <f t="shared" si="116"/>
        <v>0</v>
      </c>
      <c r="L629" s="139">
        <f t="shared" si="116"/>
        <v>0</v>
      </c>
      <c r="M629" s="139">
        <f t="shared" si="116"/>
        <v>0</v>
      </c>
      <c r="N629" s="101">
        <f aca="true" t="shared" si="117" ref="N629:O636">D629+F629+H629+J629+L629</f>
        <v>70.5</v>
      </c>
      <c r="O629" s="101">
        <f t="shared" si="117"/>
        <v>70.5</v>
      </c>
      <c r="P629" s="217" t="s">
        <v>1091</v>
      </c>
      <c r="Q629" s="217" t="s">
        <v>130</v>
      </c>
      <c r="R629" s="236" t="s">
        <v>1092</v>
      </c>
      <c r="S629" s="236">
        <v>69</v>
      </c>
      <c r="T629" s="236">
        <v>69</v>
      </c>
    </row>
    <row r="630" spans="2:20" ht="49.5" customHeight="1">
      <c r="B630" s="10" t="s">
        <v>9</v>
      </c>
      <c r="C630" s="136" t="s">
        <v>1063</v>
      </c>
      <c r="D630" s="110">
        <v>0</v>
      </c>
      <c r="E630" s="110">
        <v>0</v>
      </c>
      <c r="F630" s="110">
        <v>0</v>
      </c>
      <c r="G630" s="110">
        <v>0</v>
      </c>
      <c r="H630" s="137">
        <v>70.5</v>
      </c>
      <c r="I630" s="11">
        <v>70.5</v>
      </c>
      <c r="J630" s="110">
        <v>0</v>
      </c>
      <c r="K630" s="110">
        <v>0</v>
      </c>
      <c r="L630" s="110">
        <v>0</v>
      </c>
      <c r="M630" s="110">
        <v>0</v>
      </c>
      <c r="N630" s="110">
        <f t="shared" si="117"/>
        <v>70.5</v>
      </c>
      <c r="O630" s="110">
        <f t="shared" si="117"/>
        <v>70.5</v>
      </c>
      <c r="P630" s="218"/>
      <c r="Q630" s="218"/>
      <c r="R630" s="237"/>
      <c r="S630" s="237"/>
      <c r="T630" s="237"/>
    </row>
    <row r="631" spans="2:20" ht="48.75" customHeight="1">
      <c r="B631" s="2" t="s">
        <v>37</v>
      </c>
      <c r="C631" s="98" t="s">
        <v>1064</v>
      </c>
      <c r="D631" s="99">
        <v>0</v>
      </c>
      <c r="E631" s="99">
        <v>0</v>
      </c>
      <c r="F631" s="99">
        <v>0</v>
      </c>
      <c r="G631" s="99">
        <v>0</v>
      </c>
      <c r="H631" s="130">
        <v>0</v>
      </c>
      <c r="I631" s="3">
        <v>0</v>
      </c>
      <c r="J631" s="99">
        <v>0</v>
      </c>
      <c r="K631" s="99">
        <v>0</v>
      </c>
      <c r="L631" s="99">
        <v>0</v>
      </c>
      <c r="M631" s="99">
        <v>0</v>
      </c>
      <c r="N631" s="99">
        <f t="shared" si="117"/>
        <v>0</v>
      </c>
      <c r="O631" s="99">
        <f t="shared" si="117"/>
        <v>0</v>
      </c>
      <c r="P631" s="218"/>
      <c r="Q631" s="218"/>
      <c r="R631" s="237"/>
      <c r="S631" s="237"/>
      <c r="T631" s="237"/>
    </row>
    <row r="632" spans="2:20" ht="50.25" customHeight="1">
      <c r="B632" s="18" t="s">
        <v>120</v>
      </c>
      <c r="C632" s="124" t="s">
        <v>1093</v>
      </c>
      <c r="D632" s="139">
        <f aca="true" t="shared" si="118" ref="D632:M632">D633+D634</f>
        <v>0</v>
      </c>
      <c r="E632" s="139">
        <f t="shared" si="118"/>
        <v>0</v>
      </c>
      <c r="F632" s="139">
        <f t="shared" si="118"/>
        <v>0</v>
      </c>
      <c r="G632" s="139">
        <f t="shared" si="118"/>
        <v>0</v>
      </c>
      <c r="H632" s="139">
        <f t="shared" si="118"/>
        <v>0</v>
      </c>
      <c r="I632" s="139">
        <f t="shared" si="118"/>
        <v>0</v>
      </c>
      <c r="J632" s="139">
        <f t="shared" si="118"/>
        <v>0</v>
      </c>
      <c r="K632" s="139">
        <f t="shared" si="118"/>
        <v>0</v>
      </c>
      <c r="L632" s="139">
        <f t="shared" si="118"/>
        <v>0</v>
      </c>
      <c r="M632" s="139">
        <f t="shared" si="118"/>
        <v>0</v>
      </c>
      <c r="N632" s="101">
        <f t="shared" si="117"/>
        <v>0</v>
      </c>
      <c r="O632" s="101">
        <f t="shared" si="117"/>
        <v>0</v>
      </c>
      <c r="P632" s="217" t="s">
        <v>1094</v>
      </c>
      <c r="Q632" s="217" t="s">
        <v>130</v>
      </c>
      <c r="R632" s="236" t="s">
        <v>1095</v>
      </c>
      <c r="S632" s="236">
        <v>96</v>
      </c>
      <c r="T632" s="236">
        <v>33.3</v>
      </c>
    </row>
    <row r="633" spans="2:20" ht="38.25" customHeight="1">
      <c r="B633" s="2" t="s">
        <v>11</v>
      </c>
      <c r="C633" s="98" t="s">
        <v>1065</v>
      </c>
      <c r="D633" s="99">
        <v>0</v>
      </c>
      <c r="E633" s="99">
        <v>0</v>
      </c>
      <c r="F633" s="99">
        <v>0</v>
      </c>
      <c r="G633" s="99">
        <v>0</v>
      </c>
      <c r="H633" s="130">
        <v>0</v>
      </c>
      <c r="I633" s="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f t="shared" si="117"/>
        <v>0</v>
      </c>
      <c r="O633" s="99">
        <f t="shared" si="117"/>
        <v>0</v>
      </c>
      <c r="P633" s="218"/>
      <c r="Q633" s="218"/>
      <c r="R633" s="237"/>
      <c r="S633" s="237"/>
      <c r="T633" s="237"/>
    </row>
    <row r="634" spans="2:20" ht="33.75" customHeight="1">
      <c r="B634" s="2" t="s">
        <v>13</v>
      </c>
      <c r="C634" s="98" t="s">
        <v>1066</v>
      </c>
      <c r="D634" s="99">
        <v>0</v>
      </c>
      <c r="E634" s="99">
        <v>0</v>
      </c>
      <c r="F634" s="99">
        <v>0</v>
      </c>
      <c r="G634" s="99">
        <v>0</v>
      </c>
      <c r="H634" s="130">
        <v>0</v>
      </c>
      <c r="I634" s="3">
        <v>0</v>
      </c>
      <c r="J634" s="99">
        <v>0</v>
      </c>
      <c r="K634" s="99">
        <v>0</v>
      </c>
      <c r="L634" s="99">
        <v>0</v>
      </c>
      <c r="M634" s="99">
        <v>0</v>
      </c>
      <c r="N634" s="99">
        <f t="shared" si="117"/>
        <v>0</v>
      </c>
      <c r="O634" s="99">
        <f t="shared" si="117"/>
        <v>0</v>
      </c>
      <c r="P634" s="218"/>
      <c r="Q634" s="218"/>
      <c r="R634" s="237"/>
      <c r="S634" s="237"/>
      <c r="T634" s="237"/>
    </row>
    <row r="635" spans="2:20" ht="57.75" customHeight="1">
      <c r="B635" s="18" t="s">
        <v>123</v>
      </c>
      <c r="C635" s="124" t="s">
        <v>1096</v>
      </c>
      <c r="D635" s="139">
        <f>D636</f>
        <v>0</v>
      </c>
      <c r="E635" s="139">
        <f aca="true" t="shared" si="119" ref="E635:M635">E636</f>
        <v>0</v>
      </c>
      <c r="F635" s="139">
        <f t="shared" si="119"/>
        <v>0</v>
      </c>
      <c r="G635" s="139">
        <f t="shared" si="119"/>
        <v>0</v>
      </c>
      <c r="H635" s="139">
        <f t="shared" si="119"/>
        <v>0</v>
      </c>
      <c r="I635" s="139">
        <f t="shared" si="119"/>
        <v>0</v>
      </c>
      <c r="J635" s="139">
        <f t="shared" si="119"/>
        <v>0</v>
      </c>
      <c r="K635" s="139">
        <f t="shared" si="119"/>
        <v>0</v>
      </c>
      <c r="L635" s="139">
        <f t="shared" si="119"/>
        <v>0</v>
      </c>
      <c r="M635" s="139">
        <f t="shared" si="119"/>
        <v>0</v>
      </c>
      <c r="N635" s="101">
        <f t="shared" si="117"/>
        <v>0</v>
      </c>
      <c r="O635" s="101">
        <f t="shared" si="117"/>
        <v>0</v>
      </c>
      <c r="P635" s="53" t="s">
        <v>1097</v>
      </c>
      <c r="Q635" s="53" t="s">
        <v>516</v>
      </c>
      <c r="R635" s="54" t="s">
        <v>1098</v>
      </c>
      <c r="S635" s="54">
        <v>148.36</v>
      </c>
      <c r="T635" s="54">
        <v>141.36</v>
      </c>
    </row>
    <row r="636" spans="2:20" ht="68.25" customHeight="1">
      <c r="B636" s="241" t="s">
        <v>26</v>
      </c>
      <c r="C636" s="241" t="s">
        <v>1067</v>
      </c>
      <c r="D636" s="205">
        <v>0</v>
      </c>
      <c r="E636" s="205">
        <v>0</v>
      </c>
      <c r="F636" s="205">
        <v>0</v>
      </c>
      <c r="G636" s="205">
        <v>0</v>
      </c>
      <c r="H636" s="205">
        <v>0</v>
      </c>
      <c r="I636" s="205">
        <v>0</v>
      </c>
      <c r="J636" s="205">
        <v>0</v>
      </c>
      <c r="K636" s="205">
        <v>0</v>
      </c>
      <c r="L636" s="205">
        <v>0</v>
      </c>
      <c r="M636" s="205">
        <v>0</v>
      </c>
      <c r="N636" s="205">
        <f t="shared" si="117"/>
        <v>0</v>
      </c>
      <c r="O636" s="205">
        <f t="shared" si="117"/>
        <v>0</v>
      </c>
      <c r="P636" s="53" t="s">
        <v>1099</v>
      </c>
      <c r="Q636" s="53" t="s">
        <v>130</v>
      </c>
      <c r="R636" s="54" t="s">
        <v>647</v>
      </c>
      <c r="S636" s="54">
        <v>50</v>
      </c>
      <c r="T636" s="54">
        <v>45</v>
      </c>
    </row>
    <row r="637" spans="2:20" ht="47.25" customHeight="1">
      <c r="B637" s="242"/>
      <c r="C637" s="242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53" t="s">
        <v>1100</v>
      </c>
      <c r="Q637" s="53" t="s">
        <v>130</v>
      </c>
      <c r="R637" s="54" t="s">
        <v>281</v>
      </c>
      <c r="S637" s="54">
        <v>30</v>
      </c>
      <c r="T637" s="54">
        <v>46.5</v>
      </c>
    </row>
    <row r="638" spans="2:20" ht="57.75" customHeight="1">
      <c r="B638" s="243"/>
      <c r="C638" s="243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53" t="s">
        <v>1101</v>
      </c>
      <c r="Q638" s="53" t="s">
        <v>516</v>
      </c>
      <c r="R638" s="54" t="s">
        <v>1102</v>
      </c>
      <c r="S638" s="54">
        <v>139.84</v>
      </c>
      <c r="T638" s="54">
        <v>101.02</v>
      </c>
    </row>
    <row r="639" spans="2:20" ht="53.25" customHeight="1">
      <c r="B639" s="18" t="s">
        <v>122</v>
      </c>
      <c r="C639" s="124" t="s">
        <v>1103</v>
      </c>
      <c r="D639" s="139">
        <f>D640+D641+D642</f>
        <v>0</v>
      </c>
      <c r="E639" s="139">
        <f aca="true" t="shared" si="120" ref="E639:M639">E640+E641+E642</f>
        <v>0</v>
      </c>
      <c r="F639" s="139">
        <f t="shared" si="120"/>
        <v>0</v>
      </c>
      <c r="G639" s="139">
        <f t="shared" si="120"/>
        <v>0</v>
      </c>
      <c r="H639" s="139">
        <f t="shared" si="120"/>
        <v>3234.9</v>
      </c>
      <c r="I639" s="139">
        <f t="shared" si="120"/>
        <v>3210.9</v>
      </c>
      <c r="J639" s="139">
        <f t="shared" si="120"/>
        <v>0</v>
      </c>
      <c r="K639" s="139">
        <f t="shared" si="120"/>
        <v>0</v>
      </c>
      <c r="L639" s="139">
        <f t="shared" si="120"/>
        <v>0</v>
      </c>
      <c r="M639" s="139">
        <f t="shared" si="120"/>
        <v>0</v>
      </c>
      <c r="N639" s="101">
        <f aca="true" t="shared" si="121" ref="N639:N648">D639+F639+H639+J639+L639</f>
        <v>3234.9</v>
      </c>
      <c r="O639" s="101">
        <f aca="true" t="shared" si="122" ref="O639:O648">E639+G639+I639+K639+M639</f>
        <v>3210.9</v>
      </c>
      <c r="P639" s="55" t="s">
        <v>1104</v>
      </c>
      <c r="Q639" s="55" t="s">
        <v>130</v>
      </c>
      <c r="R639" s="71" t="s">
        <v>17</v>
      </c>
      <c r="S639" s="71">
        <v>0</v>
      </c>
      <c r="T639" s="71">
        <v>0</v>
      </c>
    </row>
    <row r="640" spans="2:20" ht="35.25" customHeight="1">
      <c r="B640" s="2" t="s">
        <v>30</v>
      </c>
      <c r="C640" s="98" t="s">
        <v>1068</v>
      </c>
      <c r="D640" s="99">
        <v>0</v>
      </c>
      <c r="E640" s="99">
        <v>0</v>
      </c>
      <c r="F640" s="99">
        <v>0</v>
      </c>
      <c r="G640" s="99">
        <v>0</v>
      </c>
      <c r="H640" s="130">
        <v>383</v>
      </c>
      <c r="I640" s="3">
        <v>359.1</v>
      </c>
      <c r="J640" s="99">
        <v>0</v>
      </c>
      <c r="K640" s="99">
        <v>0</v>
      </c>
      <c r="L640" s="99">
        <v>0</v>
      </c>
      <c r="M640" s="99">
        <v>0</v>
      </c>
      <c r="N640" s="99">
        <f t="shared" si="121"/>
        <v>383</v>
      </c>
      <c r="O640" s="99">
        <f t="shared" si="122"/>
        <v>359.1</v>
      </c>
      <c r="P640" s="217" t="s">
        <v>1105</v>
      </c>
      <c r="Q640" s="217" t="s">
        <v>130</v>
      </c>
      <c r="R640" s="236" t="s">
        <v>842</v>
      </c>
      <c r="S640" s="236">
        <v>75</v>
      </c>
      <c r="T640" s="236">
        <v>75</v>
      </c>
    </row>
    <row r="641" spans="2:20" ht="31.5" customHeight="1">
      <c r="B641" s="2" t="s">
        <v>56</v>
      </c>
      <c r="C641" s="98" t="s">
        <v>1069</v>
      </c>
      <c r="D641" s="99">
        <v>0</v>
      </c>
      <c r="E641" s="99">
        <v>0</v>
      </c>
      <c r="F641" s="99">
        <v>0</v>
      </c>
      <c r="G641" s="99">
        <v>0</v>
      </c>
      <c r="H641" s="130">
        <v>0</v>
      </c>
      <c r="I641" s="3">
        <v>0</v>
      </c>
      <c r="J641" s="99">
        <v>0</v>
      </c>
      <c r="K641" s="99">
        <v>0</v>
      </c>
      <c r="L641" s="99">
        <v>0</v>
      </c>
      <c r="M641" s="99">
        <v>0</v>
      </c>
      <c r="N641" s="99">
        <f t="shared" si="121"/>
        <v>0</v>
      </c>
      <c r="O641" s="99">
        <f t="shared" si="122"/>
        <v>0</v>
      </c>
      <c r="P641" s="218"/>
      <c r="Q641" s="218"/>
      <c r="R641" s="237"/>
      <c r="S641" s="237"/>
      <c r="T641" s="237"/>
    </row>
    <row r="642" spans="2:20" ht="14.25" customHeight="1">
      <c r="B642" s="2" t="s">
        <v>598</v>
      </c>
      <c r="C642" s="98" t="s">
        <v>1070</v>
      </c>
      <c r="D642" s="99">
        <v>0</v>
      </c>
      <c r="E642" s="99">
        <v>0</v>
      </c>
      <c r="F642" s="99">
        <v>0</v>
      </c>
      <c r="G642" s="99">
        <v>0</v>
      </c>
      <c r="H642" s="130">
        <v>2851.9</v>
      </c>
      <c r="I642" s="3">
        <v>2851.8</v>
      </c>
      <c r="J642" s="99">
        <v>0</v>
      </c>
      <c r="K642" s="99">
        <v>0</v>
      </c>
      <c r="L642" s="99">
        <v>0</v>
      </c>
      <c r="M642" s="99">
        <v>0</v>
      </c>
      <c r="N642" s="99">
        <f t="shared" si="121"/>
        <v>2851.9</v>
      </c>
      <c r="O642" s="99">
        <f t="shared" si="122"/>
        <v>2851.8</v>
      </c>
      <c r="P642" s="218"/>
      <c r="Q642" s="218"/>
      <c r="R642" s="237"/>
      <c r="S642" s="237"/>
      <c r="T642" s="237"/>
    </row>
    <row r="643" spans="2:20" ht="49.5" customHeight="1">
      <c r="B643" s="18" t="s">
        <v>126</v>
      </c>
      <c r="C643" s="124" t="s">
        <v>1106</v>
      </c>
      <c r="D643" s="139">
        <f>D644</f>
        <v>0</v>
      </c>
      <c r="E643" s="139">
        <f aca="true" t="shared" si="123" ref="E643:M643">E644</f>
        <v>0</v>
      </c>
      <c r="F643" s="139">
        <f t="shared" si="123"/>
        <v>0</v>
      </c>
      <c r="G643" s="139">
        <f t="shared" si="123"/>
        <v>0</v>
      </c>
      <c r="H643" s="139">
        <f t="shared" si="123"/>
        <v>0</v>
      </c>
      <c r="I643" s="139">
        <f t="shared" si="123"/>
        <v>0</v>
      </c>
      <c r="J643" s="139">
        <f t="shared" si="123"/>
        <v>0</v>
      </c>
      <c r="K643" s="139">
        <f t="shared" si="123"/>
        <v>0</v>
      </c>
      <c r="L643" s="139">
        <f t="shared" si="123"/>
        <v>0</v>
      </c>
      <c r="M643" s="139">
        <f t="shared" si="123"/>
        <v>0</v>
      </c>
      <c r="N643" s="101">
        <f t="shared" si="121"/>
        <v>0</v>
      </c>
      <c r="O643" s="101">
        <f t="shared" si="122"/>
        <v>0</v>
      </c>
      <c r="P643" s="53" t="s">
        <v>1107</v>
      </c>
      <c r="Q643" s="53" t="s">
        <v>130</v>
      </c>
      <c r="R643" s="54" t="s">
        <v>131</v>
      </c>
      <c r="S643" s="54">
        <v>99</v>
      </c>
      <c r="T643" s="54">
        <v>20</v>
      </c>
    </row>
    <row r="644" spans="2:20" ht="60" customHeight="1">
      <c r="B644" s="2" t="s">
        <v>32</v>
      </c>
      <c r="C644" s="98" t="s">
        <v>1071</v>
      </c>
      <c r="D644" s="99">
        <v>0</v>
      </c>
      <c r="E644" s="99">
        <v>0</v>
      </c>
      <c r="F644" s="99">
        <v>0</v>
      </c>
      <c r="G644" s="99">
        <v>0</v>
      </c>
      <c r="H644" s="130">
        <v>0</v>
      </c>
      <c r="I644" s="3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f t="shared" si="121"/>
        <v>0</v>
      </c>
      <c r="O644" s="99">
        <f t="shared" si="122"/>
        <v>0</v>
      </c>
      <c r="P644" s="53" t="s">
        <v>1108</v>
      </c>
      <c r="Q644" s="53" t="s">
        <v>130</v>
      </c>
      <c r="R644" s="54" t="s">
        <v>131</v>
      </c>
      <c r="S644" s="54">
        <v>98</v>
      </c>
      <c r="T644" s="54">
        <v>96.55</v>
      </c>
    </row>
    <row r="645" spans="2:20" ht="46.5" customHeight="1">
      <c r="B645" s="18" t="s">
        <v>331</v>
      </c>
      <c r="C645" s="124" t="s">
        <v>1109</v>
      </c>
      <c r="D645" s="139">
        <f>D646+D647</f>
        <v>0</v>
      </c>
      <c r="E645" s="139">
        <f aca="true" t="shared" si="124" ref="E645:M645">E646+E647</f>
        <v>0</v>
      </c>
      <c r="F645" s="139">
        <f t="shared" si="124"/>
        <v>0</v>
      </c>
      <c r="G645" s="139">
        <f t="shared" si="124"/>
        <v>0</v>
      </c>
      <c r="H645" s="139">
        <f t="shared" si="124"/>
        <v>318.6</v>
      </c>
      <c r="I645" s="139">
        <f t="shared" si="124"/>
        <v>318.5</v>
      </c>
      <c r="J645" s="139">
        <f t="shared" si="124"/>
        <v>0</v>
      </c>
      <c r="K645" s="139">
        <f t="shared" si="124"/>
        <v>0</v>
      </c>
      <c r="L645" s="139">
        <f t="shared" si="124"/>
        <v>0</v>
      </c>
      <c r="M645" s="139">
        <f t="shared" si="124"/>
        <v>0</v>
      </c>
      <c r="N645" s="101">
        <f t="shared" si="121"/>
        <v>318.6</v>
      </c>
      <c r="O645" s="101">
        <f t="shared" si="122"/>
        <v>318.5</v>
      </c>
      <c r="P645" s="55" t="s">
        <v>1110</v>
      </c>
      <c r="Q645" s="55" t="s">
        <v>516</v>
      </c>
      <c r="R645" s="71" t="s">
        <v>651</v>
      </c>
      <c r="S645" s="71">
        <v>32</v>
      </c>
      <c r="T645" s="71">
        <v>30</v>
      </c>
    </row>
    <row r="646" spans="2:20" ht="56.25" customHeight="1">
      <c r="B646" s="2" t="s">
        <v>58</v>
      </c>
      <c r="C646" s="98" t="s">
        <v>1072</v>
      </c>
      <c r="D646" s="99">
        <v>0</v>
      </c>
      <c r="E646" s="99">
        <v>0</v>
      </c>
      <c r="F646" s="99">
        <v>0</v>
      </c>
      <c r="G646" s="99">
        <v>0</v>
      </c>
      <c r="H646" s="130">
        <v>318.6</v>
      </c>
      <c r="I646" s="3">
        <v>318.5</v>
      </c>
      <c r="J646" s="99">
        <v>0</v>
      </c>
      <c r="K646" s="99">
        <v>0</v>
      </c>
      <c r="L646" s="99">
        <v>0</v>
      </c>
      <c r="M646" s="99">
        <v>0</v>
      </c>
      <c r="N646" s="99">
        <f t="shared" si="121"/>
        <v>318.6</v>
      </c>
      <c r="O646" s="99">
        <f t="shared" si="122"/>
        <v>318.5</v>
      </c>
      <c r="P646" s="217" t="s">
        <v>1111</v>
      </c>
      <c r="Q646" s="217" t="s">
        <v>130</v>
      </c>
      <c r="R646" s="236" t="s">
        <v>1112</v>
      </c>
      <c r="S646" s="236">
        <v>48</v>
      </c>
      <c r="T646" s="236">
        <v>43</v>
      </c>
    </row>
    <row r="647" spans="2:20" ht="38.25" customHeight="1">
      <c r="B647" s="2" t="s">
        <v>60</v>
      </c>
      <c r="C647" s="98" t="s">
        <v>1073</v>
      </c>
      <c r="D647" s="99">
        <v>0</v>
      </c>
      <c r="E647" s="99">
        <v>0</v>
      </c>
      <c r="F647" s="99">
        <v>0</v>
      </c>
      <c r="G647" s="99">
        <v>0</v>
      </c>
      <c r="H647" s="130">
        <v>0</v>
      </c>
      <c r="I647" s="3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f t="shared" si="121"/>
        <v>0</v>
      </c>
      <c r="O647" s="99">
        <f t="shared" si="122"/>
        <v>0</v>
      </c>
      <c r="P647" s="218"/>
      <c r="Q647" s="218"/>
      <c r="R647" s="237"/>
      <c r="S647" s="237"/>
      <c r="T647" s="237"/>
    </row>
    <row r="648" spans="2:20" ht="25.5" customHeight="1">
      <c r="B648" s="271" t="s">
        <v>980</v>
      </c>
      <c r="C648" s="271"/>
      <c r="D648" s="114">
        <f>D629+D632+D635+D639+D643+D645</f>
        <v>0</v>
      </c>
      <c r="E648" s="114">
        <f aca="true" t="shared" si="125" ref="E648:M648">E629+E632+E635+E639+E643+E645</f>
        <v>0</v>
      </c>
      <c r="F648" s="114">
        <f t="shared" si="125"/>
        <v>0</v>
      </c>
      <c r="G648" s="114">
        <f t="shared" si="125"/>
        <v>0</v>
      </c>
      <c r="H648" s="114">
        <f t="shared" si="125"/>
        <v>3624</v>
      </c>
      <c r="I648" s="114">
        <f t="shared" si="125"/>
        <v>3599.9</v>
      </c>
      <c r="J648" s="114">
        <f t="shared" si="125"/>
        <v>0</v>
      </c>
      <c r="K648" s="114">
        <f t="shared" si="125"/>
        <v>0</v>
      </c>
      <c r="L648" s="114">
        <f t="shared" si="125"/>
        <v>0</v>
      </c>
      <c r="M648" s="114">
        <f t="shared" si="125"/>
        <v>0</v>
      </c>
      <c r="N648" s="114">
        <f t="shared" si="121"/>
        <v>3624</v>
      </c>
      <c r="O648" s="114">
        <f t="shared" si="122"/>
        <v>3599.9</v>
      </c>
      <c r="P648" s="14"/>
      <c r="Q648" s="14"/>
      <c r="R648" s="14"/>
      <c r="S648" s="14"/>
      <c r="T648" s="14"/>
    </row>
    <row r="649" spans="2:20" ht="25.5" customHeight="1">
      <c r="B649" s="197" t="s">
        <v>1323</v>
      </c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9"/>
    </row>
    <row r="650" spans="2:20" ht="40.5" customHeight="1">
      <c r="B650" s="370" t="s">
        <v>105</v>
      </c>
      <c r="C650" s="371"/>
      <c r="D650" s="181">
        <f>D626+D648</f>
        <v>0</v>
      </c>
      <c r="E650" s="181">
        <f aca="true" t="shared" si="126" ref="E650:M650">E626+E648</f>
        <v>0</v>
      </c>
      <c r="F650" s="181">
        <f t="shared" si="126"/>
        <v>0</v>
      </c>
      <c r="G650" s="181">
        <f t="shared" si="126"/>
        <v>0</v>
      </c>
      <c r="H650" s="181">
        <f t="shared" si="126"/>
        <v>3835</v>
      </c>
      <c r="I650" s="181">
        <f t="shared" si="126"/>
        <v>3810.7000000000003</v>
      </c>
      <c r="J650" s="181">
        <f t="shared" si="126"/>
        <v>0</v>
      </c>
      <c r="K650" s="181">
        <f t="shared" si="126"/>
        <v>0</v>
      </c>
      <c r="L650" s="181">
        <f t="shared" si="126"/>
        <v>0</v>
      </c>
      <c r="M650" s="181">
        <f t="shared" si="126"/>
        <v>0</v>
      </c>
      <c r="N650" s="181">
        <f>D650+F650+H650+J650+L650</f>
        <v>3835</v>
      </c>
      <c r="O650" s="181">
        <f>E650+G650+I650+K650+M650</f>
        <v>3810.7000000000003</v>
      </c>
      <c r="P650" s="159"/>
      <c r="Q650" s="159"/>
      <c r="R650" s="159"/>
      <c r="S650" s="159"/>
      <c r="T650" s="159"/>
    </row>
    <row r="651" spans="2:20" ht="66" customHeight="1">
      <c r="B651" s="246" t="s">
        <v>0</v>
      </c>
      <c r="C651" s="246" t="s">
        <v>1</v>
      </c>
      <c r="D651" s="197" t="s">
        <v>272</v>
      </c>
      <c r="E651" s="247"/>
      <c r="F651" s="248" t="s">
        <v>106</v>
      </c>
      <c r="G651" s="249"/>
      <c r="H651" s="200" t="s">
        <v>109</v>
      </c>
      <c r="I651" s="201"/>
      <c r="J651" s="372" t="s">
        <v>900</v>
      </c>
      <c r="K651" s="373"/>
      <c r="L651" s="200" t="s">
        <v>110</v>
      </c>
      <c r="M651" s="201"/>
      <c r="N651" s="200" t="s">
        <v>154</v>
      </c>
      <c r="O651" s="201"/>
      <c r="P651" s="202" t="s">
        <v>111</v>
      </c>
      <c r="Q651" s="202" t="s">
        <v>112</v>
      </c>
      <c r="R651" s="202" t="s">
        <v>113</v>
      </c>
      <c r="S651" s="202" t="s">
        <v>114</v>
      </c>
      <c r="T651" s="202" t="s">
        <v>115</v>
      </c>
    </row>
    <row r="652" spans="2:20" ht="59.25" customHeight="1">
      <c r="B652" s="224"/>
      <c r="C652" s="225"/>
      <c r="D652" s="6" t="s">
        <v>2</v>
      </c>
      <c r="E652" s="6" t="s">
        <v>3</v>
      </c>
      <c r="F652" s="5" t="s">
        <v>2</v>
      </c>
      <c r="G652" s="7" t="s">
        <v>3</v>
      </c>
      <c r="H652" s="6" t="s">
        <v>2</v>
      </c>
      <c r="I652" s="6" t="s">
        <v>3</v>
      </c>
      <c r="J652" s="6" t="s">
        <v>2</v>
      </c>
      <c r="K652" s="6" t="s">
        <v>3</v>
      </c>
      <c r="L652" s="6" t="s">
        <v>2</v>
      </c>
      <c r="M652" s="6" t="s">
        <v>3</v>
      </c>
      <c r="N652" s="6" t="s">
        <v>2</v>
      </c>
      <c r="O652" s="6" t="s">
        <v>3</v>
      </c>
      <c r="P652" s="202"/>
      <c r="Q652" s="202"/>
      <c r="R652" s="202"/>
      <c r="S652" s="202"/>
      <c r="T652" s="202"/>
    </row>
    <row r="653" spans="2:20" ht="14.25" customHeight="1">
      <c r="B653" s="13" t="s">
        <v>4</v>
      </c>
      <c r="C653" s="13" t="s">
        <v>5</v>
      </c>
      <c r="D653" s="13" t="s">
        <v>6</v>
      </c>
      <c r="E653" s="13" t="s">
        <v>449</v>
      </c>
      <c r="F653" s="13" t="s">
        <v>7</v>
      </c>
      <c r="G653" s="13" t="s">
        <v>8</v>
      </c>
      <c r="H653" s="13" t="s">
        <v>770</v>
      </c>
      <c r="I653" s="13" t="s">
        <v>771</v>
      </c>
      <c r="J653" s="13" t="s">
        <v>107</v>
      </c>
      <c r="K653" s="13" t="s">
        <v>772</v>
      </c>
      <c r="L653" s="13" t="s">
        <v>773</v>
      </c>
      <c r="M653" s="13" t="s">
        <v>108</v>
      </c>
      <c r="N653" s="13" t="s">
        <v>774</v>
      </c>
      <c r="O653" s="13" t="s">
        <v>775</v>
      </c>
      <c r="P653" s="13" t="s">
        <v>620</v>
      </c>
      <c r="Q653" s="13" t="s">
        <v>776</v>
      </c>
      <c r="R653" s="13" t="s">
        <v>777</v>
      </c>
      <c r="S653" s="13" t="s">
        <v>934</v>
      </c>
      <c r="T653" s="13" t="s">
        <v>935</v>
      </c>
    </row>
    <row r="654" spans="2:20" ht="24" customHeight="1">
      <c r="B654" s="215" t="s">
        <v>1113</v>
      </c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</row>
    <row r="655" spans="2:20" ht="27" customHeight="1">
      <c r="B655" s="215" t="s">
        <v>1114</v>
      </c>
      <c r="C655" s="220"/>
      <c r="D655" s="220"/>
      <c r="E655" s="220"/>
      <c r="F655" s="220"/>
      <c r="G655" s="220"/>
      <c r="H655" s="220"/>
      <c r="I655" s="220"/>
      <c r="J655" s="315"/>
      <c r="K655" s="315"/>
      <c r="L655" s="315"/>
      <c r="M655" s="315"/>
      <c r="N655" s="220"/>
      <c r="O655" s="220"/>
      <c r="P655" s="220"/>
      <c r="Q655" s="220"/>
      <c r="R655" s="220"/>
      <c r="S655" s="220"/>
      <c r="T655" s="220"/>
    </row>
    <row r="656" spans="2:20" ht="60" customHeight="1">
      <c r="B656" s="18" t="s">
        <v>118</v>
      </c>
      <c r="C656" s="124" t="s">
        <v>1116</v>
      </c>
      <c r="D656" s="139">
        <f>D657+D658+D659</f>
        <v>719.1</v>
      </c>
      <c r="E656" s="139">
        <f aca="true" t="shared" si="127" ref="E656:M656">E657+E658+E659</f>
        <v>719.05</v>
      </c>
      <c r="F656" s="139">
        <f t="shared" si="127"/>
        <v>1127.8</v>
      </c>
      <c r="G656" s="139">
        <f t="shared" si="127"/>
        <v>1127.8</v>
      </c>
      <c r="H656" s="139">
        <f t="shared" si="127"/>
        <v>1127.8</v>
      </c>
      <c r="I656" s="139">
        <f t="shared" si="127"/>
        <v>1127.8</v>
      </c>
      <c r="J656" s="139">
        <f t="shared" si="127"/>
        <v>0</v>
      </c>
      <c r="K656" s="139">
        <f t="shared" si="127"/>
        <v>0</v>
      </c>
      <c r="L656" s="139">
        <f t="shared" si="127"/>
        <v>5524.1</v>
      </c>
      <c r="M656" s="139">
        <f t="shared" si="127"/>
        <v>5524.1</v>
      </c>
      <c r="N656" s="101">
        <f aca="true" t="shared" si="128" ref="N656:O660">D656+F656+H656+J656+L656</f>
        <v>8498.8</v>
      </c>
      <c r="O656" s="101">
        <f t="shared" si="128"/>
        <v>8498.75</v>
      </c>
      <c r="P656" s="55" t="s">
        <v>1123</v>
      </c>
      <c r="Q656" s="55" t="s">
        <v>836</v>
      </c>
      <c r="R656" s="71" t="s">
        <v>5</v>
      </c>
      <c r="S656" s="71">
        <v>2</v>
      </c>
      <c r="T656" s="71">
        <v>2</v>
      </c>
    </row>
    <row r="657" spans="2:20" ht="14.25" customHeight="1">
      <c r="B657" s="2" t="s">
        <v>9</v>
      </c>
      <c r="C657" s="2" t="s">
        <v>1115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8">
        <v>0</v>
      </c>
      <c r="J657" s="99">
        <v>0</v>
      </c>
      <c r="K657" s="99">
        <v>0</v>
      </c>
      <c r="L657" s="130">
        <v>0</v>
      </c>
      <c r="M657" s="3">
        <v>0</v>
      </c>
      <c r="N657" s="99">
        <f t="shared" si="128"/>
        <v>0</v>
      </c>
      <c r="O657" s="99">
        <f t="shared" si="128"/>
        <v>0</v>
      </c>
      <c r="P657" s="217" t="s">
        <v>1124</v>
      </c>
      <c r="Q657" s="217" t="s">
        <v>469</v>
      </c>
      <c r="R657" s="236" t="s">
        <v>131</v>
      </c>
      <c r="S657" s="236">
        <v>90</v>
      </c>
      <c r="T657" s="236">
        <v>100</v>
      </c>
    </row>
    <row r="658" spans="2:20" ht="39" customHeight="1">
      <c r="B658" s="2" t="s">
        <v>37</v>
      </c>
      <c r="C658" s="2" t="s">
        <v>1116</v>
      </c>
      <c r="D658" s="3">
        <v>719.1</v>
      </c>
      <c r="E658" s="3">
        <v>719.05</v>
      </c>
      <c r="F658" s="3">
        <v>1127.8</v>
      </c>
      <c r="G658" s="3">
        <v>1127.8</v>
      </c>
      <c r="H658" s="3">
        <v>1127.8</v>
      </c>
      <c r="I658" s="8">
        <v>1127.8</v>
      </c>
      <c r="J658" s="99">
        <v>0</v>
      </c>
      <c r="K658" s="99">
        <v>0</v>
      </c>
      <c r="L658" s="130">
        <v>5524.1</v>
      </c>
      <c r="M658" s="3">
        <v>5524.1</v>
      </c>
      <c r="N658" s="99">
        <f t="shared" si="128"/>
        <v>8498.8</v>
      </c>
      <c r="O658" s="99">
        <f t="shared" si="128"/>
        <v>8498.75</v>
      </c>
      <c r="P658" s="218"/>
      <c r="Q658" s="218"/>
      <c r="R658" s="237"/>
      <c r="S658" s="237"/>
      <c r="T658" s="237"/>
    </row>
    <row r="659" spans="2:20" ht="37.5" customHeight="1">
      <c r="B659" s="2" t="s">
        <v>39</v>
      </c>
      <c r="C659" s="2" t="s">
        <v>1117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8">
        <v>0</v>
      </c>
      <c r="J659" s="99">
        <v>0</v>
      </c>
      <c r="K659" s="99">
        <v>0</v>
      </c>
      <c r="L659" s="130">
        <v>0</v>
      </c>
      <c r="M659" s="3">
        <v>0</v>
      </c>
      <c r="N659" s="99">
        <f t="shared" si="128"/>
        <v>0</v>
      </c>
      <c r="O659" s="99">
        <f t="shared" si="128"/>
        <v>0</v>
      </c>
      <c r="P659" s="218"/>
      <c r="Q659" s="218"/>
      <c r="R659" s="237"/>
      <c r="S659" s="237"/>
      <c r="T659" s="237"/>
    </row>
    <row r="660" spans="2:20" ht="24" customHeight="1">
      <c r="B660" s="271" t="s">
        <v>868</v>
      </c>
      <c r="C660" s="271"/>
      <c r="D660" s="89">
        <f>D656</f>
        <v>719.1</v>
      </c>
      <c r="E660" s="89">
        <f aca="true" t="shared" si="129" ref="E660:M660">E656</f>
        <v>719.05</v>
      </c>
      <c r="F660" s="89">
        <f t="shared" si="129"/>
        <v>1127.8</v>
      </c>
      <c r="G660" s="89">
        <f t="shared" si="129"/>
        <v>1127.8</v>
      </c>
      <c r="H660" s="89">
        <f t="shared" si="129"/>
        <v>1127.8</v>
      </c>
      <c r="I660" s="89">
        <f t="shared" si="129"/>
        <v>1127.8</v>
      </c>
      <c r="J660" s="89">
        <f t="shared" si="129"/>
        <v>0</v>
      </c>
      <c r="K660" s="89">
        <f t="shared" si="129"/>
        <v>0</v>
      </c>
      <c r="L660" s="89">
        <f t="shared" si="129"/>
        <v>5524.1</v>
      </c>
      <c r="M660" s="89">
        <f t="shared" si="129"/>
        <v>5524.1</v>
      </c>
      <c r="N660" s="114">
        <f t="shared" si="128"/>
        <v>8498.8</v>
      </c>
      <c r="O660" s="114">
        <f t="shared" si="128"/>
        <v>8498.75</v>
      </c>
      <c r="Q660" s="14"/>
      <c r="R660" s="14"/>
      <c r="S660" s="14"/>
      <c r="T660" s="14"/>
    </row>
    <row r="661" spans="2:20" ht="24" customHeight="1">
      <c r="B661" s="197" t="s">
        <v>1324</v>
      </c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9"/>
    </row>
    <row r="662" spans="2:20" ht="26.25" customHeight="1">
      <c r="B662" s="197" t="s">
        <v>1125</v>
      </c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7"/>
    </row>
    <row r="663" spans="2:20" ht="53.25" customHeight="1">
      <c r="B663" s="18" t="s">
        <v>118</v>
      </c>
      <c r="C663" s="124" t="s">
        <v>1126</v>
      </c>
      <c r="D663" s="139">
        <f>D664+D665</f>
        <v>0</v>
      </c>
      <c r="E663" s="139">
        <f aca="true" t="shared" si="130" ref="E663:M663">E664+E665</f>
        <v>0</v>
      </c>
      <c r="F663" s="139">
        <f t="shared" si="130"/>
        <v>11660</v>
      </c>
      <c r="G663" s="139">
        <f t="shared" si="130"/>
        <v>11385.439999999999</v>
      </c>
      <c r="H663" s="139">
        <f t="shared" si="130"/>
        <v>0</v>
      </c>
      <c r="I663" s="139">
        <f t="shared" si="130"/>
        <v>0</v>
      </c>
      <c r="J663" s="139">
        <f t="shared" si="130"/>
        <v>0</v>
      </c>
      <c r="K663" s="139">
        <f t="shared" si="130"/>
        <v>0</v>
      </c>
      <c r="L663" s="139">
        <f t="shared" si="130"/>
        <v>0</v>
      </c>
      <c r="M663" s="139">
        <f t="shared" si="130"/>
        <v>0</v>
      </c>
      <c r="N663" s="101">
        <f aca="true" t="shared" si="131" ref="N663:O666">D663+F663+H663+J663+L663</f>
        <v>11660</v>
      </c>
      <c r="O663" s="101">
        <f t="shared" si="131"/>
        <v>11385.439999999999</v>
      </c>
      <c r="P663" s="55" t="s">
        <v>1127</v>
      </c>
      <c r="Q663" s="55" t="s">
        <v>469</v>
      </c>
      <c r="R663" s="71" t="s">
        <v>6</v>
      </c>
      <c r="S663" s="187">
        <v>7</v>
      </c>
      <c r="T663" s="187">
        <v>7</v>
      </c>
    </row>
    <row r="664" spans="2:21" ht="54" customHeight="1">
      <c r="B664" s="10" t="s">
        <v>9</v>
      </c>
      <c r="C664" s="10" t="s">
        <v>1118</v>
      </c>
      <c r="D664" s="11">
        <v>0</v>
      </c>
      <c r="E664" s="11">
        <v>0</v>
      </c>
      <c r="F664" s="11">
        <v>11660</v>
      </c>
      <c r="G664" s="11">
        <v>11385.439999999999</v>
      </c>
      <c r="H664" s="11">
        <v>0</v>
      </c>
      <c r="I664" s="12">
        <v>0</v>
      </c>
      <c r="J664" s="110">
        <v>0</v>
      </c>
      <c r="K664" s="110">
        <v>0</v>
      </c>
      <c r="L664" s="137">
        <v>0</v>
      </c>
      <c r="M664" s="11">
        <v>0</v>
      </c>
      <c r="N664" s="110">
        <f t="shared" si="131"/>
        <v>11660</v>
      </c>
      <c r="O664" s="110">
        <f t="shared" si="131"/>
        <v>11385.439999999999</v>
      </c>
      <c r="P664" s="217" t="s">
        <v>1128</v>
      </c>
      <c r="Q664" s="217" t="s">
        <v>472</v>
      </c>
      <c r="R664" s="236" t="s">
        <v>204</v>
      </c>
      <c r="S664" s="258">
        <v>1</v>
      </c>
      <c r="T664" s="258">
        <v>0</v>
      </c>
      <c r="U664" s="195"/>
    </row>
    <row r="665" spans="2:21" ht="40.5" customHeight="1">
      <c r="B665" s="2" t="s">
        <v>37</v>
      </c>
      <c r="C665" s="2" t="s">
        <v>1119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9">
        <v>0</v>
      </c>
      <c r="K665" s="99">
        <v>0</v>
      </c>
      <c r="L665" s="130">
        <v>0</v>
      </c>
      <c r="M665" s="3">
        <v>0</v>
      </c>
      <c r="N665" s="99">
        <f t="shared" si="131"/>
        <v>0</v>
      </c>
      <c r="O665" s="99">
        <f t="shared" si="131"/>
        <v>0</v>
      </c>
      <c r="P665" s="218"/>
      <c r="Q665" s="218"/>
      <c r="R665" s="237"/>
      <c r="S665" s="259"/>
      <c r="T665" s="259"/>
      <c r="U665" s="195"/>
    </row>
    <row r="666" spans="2:20" ht="27.75" customHeight="1">
      <c r="B666" s="271" t="s">
        <v>980</v>
      </c>
      <c r="C666" s="271"/>
      <c r="D666" s="89">
        <f>D663</f>
        <v>0</v>
      </c>
      <c r="E666" s="89">
        <f aca="true" t="shared" si="132" ref="E666:M666">E663</f>
        <v>0</v>
      </c>
      <c r="F666" s="89">
        <f t="shared" si="132"/>
        <v>11660</v>
      </c>
      <c r="G666" s="89">
        <f t="shared" si="132"/>
        <v>11385.439999999999</v>
      </c>
      <c r="H666" s="89">
        <f t="shared" si="132"/>
        <v>0</v>
      </c>
      <c r="I666" s="89">
        <f t="shared" si="132"/>
        <v>0</v>
      </c>
      <c r="J666" s="89">
        <f t="shared" si="132"/>
        <v>0</v>
      </c>
      <c r="K666" s="89">
        <f t="shared" si="132"/>
        <v>0</v>
      </c>
      <c r="L666" s="89">
        <f t="shared" si="132"/>
        <v>0</v>
      </c>
      <c r="M666" s="89">
        <f t="shared" si="132"/>
        <v>0</v>
      </c>
      <c r="N666" s="114">
        <f t="shared" si="131"/>
        <v>11660</v>
      </c>
      <c r="O666" s="114">
        <f t="shared" si="131"/>
        <v>11385.439999999999</v>
      </c>
      <c r="P666" s="14"/>
      <c r="Q666" s="14"/>
      <c r="R666" s="14"/>
      <c r="S666" s="14"/>
      <c r="T666" s="14"/>
    </row>
    <row r="667" spans="2:20" ht="27.75" customHeight="1">
      <c r="B667" s="197" t="s">
        <v>1325</v>
      </c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9"/>
    </row>
    <row r="668" spans="2:20" ht="24.75" customHeight="1">
      <c r="B668" s="197" t="s">
        <v>1129</v>
      </c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7"/>
    </row>
    <row r="669" spans="2:20" ht="70.5" customHeight="1">
      <c r="B669" s="18" t="s">
        <v>118</v>
      </c>
      <c r="C669" s="124" t="s">
        <v>1130</v>
      </c>
      <c r="D669" s="139">
        <f aca="true" t="shared" si="133" ref="D669:M669">D670+D671</f>
        <v>3907</v>
      </c>
      <c r="E669" s="139">
        <f t="shared" si="133"/>
        <v>1953.4299999999998</v>
      </c>
      <c r="F669" s="139">
        <f t="shared" si="133"/>
        <v>0</v>
      </c>
      <c r="G669" s="139">
        <f t="shared" si="133"/>
        <v>0</v>
      </c>
      <c r="H669" s="139">
        <f t="shared" si="133"/>
        <v>0</v>
      </c>
      <c r="I669" s="139">
        <f t="shared" si="133"/>
        <v>0</v>
      </c>
      <c r="J669" s="139">
        <f t="shared" si="133"/>
        <v>0</v>
      </c>
      <c r="K669" s="139">
        <f t="shared" si="133"/>
        <v>0</v>
      </c>
      <c r="L669" s="139">
        <f t="shared" si="133"/>
        <v>0</v>
      </c>
      <c r="M669" s="139">
        <f t="shared" si="133"/>
        <v>0</v>
      </c>
      <c r="N669" s="101">
        <f aca="true" t="shared" si="134" ref="N669:O675">D669+F669+H669+J669+L669</f>
        <v>3907</v>
      </c>
      <c r="O669" s="101">
        <f t="shared" si="134"/>
        <v>1953.4299999999998</v>
      </c>
      <c r="P669" s="217" t="s">
        <v>1131</v>
      </c>
      <c r="Q669" s="217" t="s">
        <v>472</v>
      </c>
      <c r="R669" s="236" t="s">
        <v>204</v>
      </c>
      <c r="S669" s="236">
        <v>1</v>
      </c>
      <c r="T669" s="236">
        <v>1</v>
      </c>
    </row>
    <row r="670" spans="2:20" ht="49.5" customHeight="1">
      <c r="B670" s="10" t="s">
        <v>9</v>
      </c>
      <c r="C670" s="10" t="s">
        <v>1120</v>
      </c>
      <c r="D670" s="11">
        <v>3907</v>
      </c>
      <c r="E670" s="11">
        <v>1953.4299999999998</v>
      </c>
      <c r="F670" s="11">
        <v>0</v>
      </c>
      <c r="G670" s="11">
        <v>0</v>
      </c>
      <c r="H670" s="11">
        <v>0</v>
      </c>
      <c r="I670" s="12">
        <v>0</v>
      </c>
      <c r="J670" s="110">
        <v>0</v>
      </c>
      <c r="K670" s="110">
        <v>0</v>
      </c>
      <c r="L670" s="137">
        <v>0</v>
      </c>
      <c r="M670" s="11">
        <v>0</v>
      </c>
      <c r="N670" s="110">
        <f t="shared" si="134"/>
        <v>3907</v>
      </c>
      <c r="O670" s="110">
        <f t="shared" si="134"/>
        <v>1953.4299999999998</v>
      </c>
      <c r="P670" s="218"/>
      <c r="Q670" s="218"/>
      <c r="R670" s="237"/>
      <c r="S670" s="237"/>
      <c r="T670" s="237"/>
    </row>
    <row r="671" spans="2:20" ht="41.25" customHeight="1">
      <c r="B671" s="2" t="s">
        <v>37</v>
      </c>
      <c r="C671" s="2" t="s">
        <v>1117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9">
        <v>0</v>
      </c>
      <c r="K671" s="99">
        <v>0</v>
      </c>
      <c r="L671" s="130">
        <v>0</v>
      </c>
      <c r="M671" s="3">
        <v>0</v>
      </c>
      <c r="N671" s="99">
        <f t="shared" si="134"/>
        <v>0</v>
      </c>
      <c r="O671" s="99">
        <f t="shared" si="134"/>
        <v>0</v>
      </c>
      <c r="P671" s="218"/>
      <c r="Q671" s="218"/>
      <c r="R671" s="237"/>
      <c r="S671" s="237"/>
      <c r="T671" s="237"/>
    </row>
    <row r="672" spans="2:20" ht="74.25" customHeight="1">
      <c r="B672" s="18" t="s">
        <v>120</v>
      </c>
      <c r="C672" s="124" t="s">
        <v>1132</v>
      </c>
      <c r="D672" s="139">
        <f aca="true" t="shared" si="135" ref="D672:M672">D673+D674</f>
        <v>976.8</v>
      </c>
      <c r="E672" s="139">
        <f t="shared" si="135"/>
        <v>944.28</v>
      </c>
      <c r="F672" s="139">
        <f t="shared" si="135"/>
        <v>0</v>
      </c>
      <c r="G672" s="139">
        <f t="shared" si="135"/>
        <v>0</v>
      </c>
      <c r="H672" s="139">
        <f t="shared" si="135"/>
        <v>0</v>
      </c>
      <c r="I672" s="139">
        <f t="shared" si="135"/>
        <v>0</v>
      </c>
      <c r="J672" s="139">
        <f t="shared" si="135"/>
        <v>0</v>
      </c>
      <c r="K672" s="139">
        <f t="shared" si="135"/>
        <v>0</v>
      </c>
      <c r="L672" s="139">
        <f t="shared" si="135"/>
        <v>0</v>
      </c>
      <c r="M672" s="139">
        <f t="shared" si="135"/>
        <v>0</v>
      </c>
      <c r="N672" s="101">
        <f t="shared" si="134"/>
        <v>976.8</v>
      </c>
      <c r="O672" s="101">
        <f t="shared" si="134"/>
        <v>944.28</v>
      </c>
      <c r="P672" s="217" t="s">
        <v>1133</v>
      </c>
      <c r="Q672" s="217" t="s">
        <v>472</v>
      </c>
      <c r="R672" s="236" t="s">
        <v>204</v>
      </c>
      <c r="S672" s="236">
        <v>1</v>
      </c>
      <c r="T672" s="236">
        <v>1</v>
      </c>
    </row>
    <row r="673" spans="2:20" ht="46.5" customHeight="1">
      <c r="B673" s="2" t="s">
        <v>11</v>
      </c>
      <c r="C673" s="2" t="s">
        <v>1121</v>
      </c>
      <c r="D673" s="3">
        <v>976.8</v>
      </c>
      <c r="E673" s="3">
        <v>944.28</v>
      </c>
      <c r="F673" s="3">
        <v>0</v>
      </c>
      <c r="G673" s="3">
        <v>0</v>
      </c>
      <c r="H673" s="3">
        <v>0</v>
      </c>
      <c r="I673" s="8">
        <v>0</v>
      </c>
      <c r="J673" s="99">
        <v>0</v>
      </c>
      <c r="K673" s="99">
        <v>0</v>
      </c>
      <c r="L673" s="130">
        <v>0</v>
      </c>
      <c r="M673" s="3">
        <v>0</v>
      </c>
      <c r="N673" s="99">
        <f t="shared" si="134"/>
        <v>976.8</v>
      </c>
      <c r="O673" s="99">
        <f t="shared" si="134"/>
        <v>944.28</v>
      </c>
      <c r="P673" s="218"/>
      <c r="Q673" s="218"/>
      <c r="R673" s="237"/>
      <c r="S673" s="237"/>
      <c r="T673" s="237"/>
    </row>
    <row r="674" spans="2:20" ht="36.75" customHeight="1">
      <c r="B674" s="22" t="s">
        <v>13</v>
      </c>
      <c r="C674" s="22" t="s">
        <v>1117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7">
        <v>0</v>
      </c>
      <c r="J674" s="103">
        <v>0</v>
      </c>
      <c r="K674" s="103">
        <v>0</v>
      </c>
      <c r="L674" s="133">
        <v>0</v>
      </c>
      <c r="M674" s="21">
        <v>0</v>
      </c>
      <c r="N674" s="103">
        <f t="shared" si="134"/>
        <v>0</v>
      </c>
      <c r="O674" s="103">
        <f t="shared" si="134"/>
        <v>0</v>
      </c>
      <c r="P674" s="252"/>
      <c r="Q674" s="252"/>
      <c r="R674" s="253"/>
      <c r="S674" s="253"/>
      <c r="T674" s="253"/>
    </row>
    <row r="675" spans="2:20" ht="33" customHeight="1">
      <c r="B675" s="271" t="s">
        <v>998</v>
      </c>
      <c r="C675" s="271"/>
      <c r="D675" s="171">
        <f>D669+D672</f>
        <v>4883.8</v>
      </c>
      <c r="E675" s="171">
        <f aca="true" t="shared" si="136" ref="E675:M675">E669+E672</f>
        <v>2897.71</v>
      </c>
      <c r="F675" s="171">
        <f t="shared" si="136"/>
        <v>0</v>
      </c>
      <c r="G675" s="171">
        <f t="shared" si="136"/>
        <v>0</v>
      </c>
      <c r="H675" s="171">
        <f t="shared" si="136"/>
        <v>0</v>
      </c>
      <c r="I675" s="171">
        <f t="shared" si="136"/>
        <v>0</v>
      </c>
      <c r="J675" s="171">
        <f t="shared" si="136"/>
        <v>0</v>
      </c>
      <c r="K675" s="171">
        <f t="shared" si="136"/>
        <v>0</v>
      </c>
      <c r="L675" s="171">
        <f t="shared" si="136"/>
        <v>0</v>
      </c>
      <c r="M675" s="171">
        <f t="shared" si="136"/>
        <v>0</v>
      </c>
      <c r="N675" s="114">
        <f t="shared" si="134"/>
        <v>4883.8</v>
      </c>
      <c r="O675" s="114">
        <f t="shared" si="134"/>
        <v>2897.71</v>
      </c>
      <c r="P675" s="90"/>
      <c r="Q675" s="90"/>
      <c r="R675" s="90"/>
      <c r="S675" s="90"/>
      <c r="T675" s="32"/>
    </row>
    <row r="676" spans="2:20" ht="33" customHeight="1">
      <c r="B676" s="197" t="s">
        <v>1326</v>
      </c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9"/>
    </row>
    <row r="677" spans="2:20" ht="24" customHeight="1">
      <c r="B677" s="215" t="s">
        <v>1134</v>
      </c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</row>
    <row r="678" spans="2:22" ht="36" customHeight="1">
      <c r="B678" s="18" t="s">
        <v>118</v>
      </c>
      <c r="C678" s="124" t="s">
        <v>1135</v>
      </c>
      <c r="D678" s="139">
        <f>D679</f>
        <v>0</v>
      </c>
      <c r="E678" s="139">
        <f aca="true" t="shared" si="137" ref="E678:M678">E679</f>
        <v>0</v>
      </c>
      <c r="F678" s="139">
        <f t="shared" si="137"/>
        <v>0</v>
      </c>
      <c r="G678" s="139">
        <f t="shared" si="137"/>
        <v>0</v>
      </c>
      <c r="H678" s="139">
        <f t="shared" si="137"/>
        <v>0</v>
      </c>
      <c r="I678" s="139">
        <f t="shared" si="137"/>
        <v>0</v>
      </c>
      <c r="J678" s="139">
        <f t="shared" si="137"/>
        <v>0</v>
      </c>
      <c r="K678" s="139">
        <f t="shared" si="137"/>
        <v>0</v>
      </c>
      <c r="L678" s="139">
        <f t="shared" si="137"/>
        <v>299681.19</v>
      </c>
      <c r="M678" s="139">
        <f t="shared" si="137"/>
        <v>40125.2</v>
      </c>
      <c r="N678" s="101">
        <f>D678+F678+H678+J678+L678</f>
        <v>299681.19</v>
      </c>
      <c r="O678" s="101">
        <f>E678+G678+I678+K678+M678</f>
        <v>40125.2</v>
      </c>
      <c r="P678" s="53" t="s">
        <v>1136</v>
      </c>
      <c r="Q678" s="53" t="s">
        <v>469</v>
      </c>
      <c r="R678" s="54" t="s">
        <v>1137</v>
      </c>
      <c r="S678" s="193">
        <v>233</v>
      </c>
      <c r="T678" s="193">
        <v>339</v>
      </c>
      <c r="U678" s="192"/>
      <c r="V678" s="192"/>
    </row>
    <row r="679" spans="2:22" ht="38.25" customHeight="1">
      <c r="B679" s="241" t="s">
        <v>37</v>
      </c>
      <c r="C679" s="241" t="s">
        <v>1122</v>
      </c>
      <c r="D679" s="262">
        <v>0</v>
      </c>
      <c r="E679" s="262">
        <v>0</v>
      </c>
      <c r="F679" s="262">
        <v>0</v>
      </c>
      <c r="G679" s="262">
        <v>0</v>
      </c>
      <c r="H679" s="262">
        <v>0</v>
      </c>
      <c r="I679" s="262">
        <v>0</v>
      </c>
      <c r="J679" s="262">
        <v>0</v>
      </c>
      <c r="K679" s="262">
        <v>0</v>
      </c>
      <c r="L679" s="262">
        <v>299681.19</v>
      </c>
      <c r="M679" s="262">
        <v>40125.2</v>
      </c>
      <c r="N679" s="262">
        <f>D679+F679+H679+J679+L679</f>
        <v>299681.19</v>
      </c>
      <c r="O679" s="262">
        <f>E679+G679+I679+K679+M679</f>
        <v>40125.2</v>
      </c>
      <c r="P679" s="53" t="s">
        <v>1138</v>
      </c>
      <c r="Q679" s="53" t="s">
        <v>469</v>
      </c>
      <c r="R679" s="54" t="s">
        <v>1139</v>
      </c>
      <c r="S679" s="54">
        <v>34.69</v>
      </c>
      <c r="T679" s="54">
        <v>34.67</v>
      </c>
      <c r="U679" s="192"/>
      <c r="V679" s="192"/>
    </row>
    <row r="680" spans="2:22" ht="36" customHeight="1">
      <c r="B680" s="242"/>
      <c r="C680" s="242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53" t="s">
        <v>1140</v>
      </c>
      <c r="Q680" s="53" t="s">
        <v>469</v>
      </c>
      <c r="R680" s="54" t="s">
        <v>131</v>
      </c>
      <c r="S680" s="54">
        <v>100</v>
      </c>
      <c r="T680" s="54">
        <v>100</v>
      </c>
      <c r="U680" s="192"/>
      <c r="V680" s="192"/>
    </row>
    <row r="681" spans="2:22" ht="38.25" customHeight="1">
      <c r="B681" s="242"/>
      <c r="C681" s="242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53" t="s">
        <v>1141</v>
      </c>
      <c r="Q681" s="53" t="s">
        <v>469</v>
      </c>
      <c r="R681" s="54" t="s">
        <v>1142</v>
      </c>
      <c r="S681" s="188">
        <v>100</v>
      </c>
      <c r="T681" s="188">
        <v>3.6</v>
      </c>
      <c r="U681" s="192"/>
      <c r="V681" s="192"/>
    </row>
    <row r="682" spans="2:22" ht="36" customHeight="1">
      <c r="B682" s="242"/>
      <c r="C682" s="242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53" t="s">
        <v>1143</v>
      </c>
      <c r="Q682" s="53" t="s">
        <v>469</v>
      </c>
      <c r="R682" s="54" t="s">
        <v>1144</v>
      </c>
      <c r="S682" s="54">
        <v>6.33</v>
      </c>
      <c r="T682" s="54">
        <v>15.11</v>
      </c>
      <c r="U682" s="192"/>
      <c r="V682" s="192"/>
    </row>
    <row r="683" spans="2:22" ht="46.5" customHeight="1">
      <c r="B683" s="242"/>
      <c r="C683" s="242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53" t="s">
        <v>1145</v>
      </c>
      <c r="Q683" s="53" t="s">
        <v>469</v>
      </c>
      <c r="R683" s="54" t="s">
        <v>1146</v>
      </c>
      <c r="S683" s="54">
        <v>6.9</v>
      </c>
      <c r="T683" s="54">
        <v>1.5</v>
      </c>
      <c r="U683" s="192"/>
      <c r="V683" s="192"/>
    </row>
    <row r="684" spans="2:22" ht="38.25" customHeight="1">
      <c r="B684" s="242"/>
      <c r="C684" s="242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53" t="s">
        <v>1147</v>
      </c>
      <c r="Q684" s="53" t="s">
        <v>469</v>
      </c>
      <c r="R684" s="54" t="s">
        <v>1148</v>
      </c>
      <c r="S684" s="54">
        <v>6.33</v>
      </c>
      <c r="T684" s="54">
        <v>0.47</v>
      </c>
      <c r="U684" s="192"/>
      <c r="V684" s="192"/>
    </row>
    <row r="685" spans="2:22" ht="40.5" customHeight="1">
      <c r="B685" s="242"/>
      <c r="C685" s="242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53" t="s">
        <v>1149</v>
      </c>
      <c r="Q685" s="53" t="s">
        <v>130</v>
      </c>
      <c r="R685" s="54" t="s">
        <v>1150</v>
      </c>
      <c r="S685" s="54">
        <v>15.8</v>
      </c>
      <c r="T685" s="54"/>
      <c r="U685" s="192"/>
      <c r="V685" s="192"/>
    </row>
    <row r="686" spans="2:22" ht="47.25" customHeight="1">
      <c r="B686" s="243"/>
      <c r="C686" s="243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55" t="s">
        <v>1151</v>
      </c>
      <c r="Q686" s="55" t="s">
        <v>1152</v>
      </c>
      <c r="R686" s="71" t="s">
        <v>1153</v>
      </c>
      <c r="S686" s="71">
        <v>4.11</v>
      </c>
      <c r="T686" s="71"/>
      <c r="U686" s="192"/>
      <c r="V686" s="192"/>
    </row>
    <row r="687" spans="2:22" ht="27" customHeight="1">
      <c r="B687" s="271" t="s">
        <v>721</v>
      </c>
      <c r="C687" s="271"/>
      <c r="D687" s="182">
        <f>D678</f>
        <v>0</v>
      </c>
      <c r="E687" s="182">
        <f aca="true" t="shared" si="138" ref="E687:M687">E678</f>
        <v>0</v>
      </c>
      <c r="F687" s="182">
        <f t="shared" si="138"/>
        <v>0</v>
      </c>
      <c r="G687" s="182">
        <f t="shared" si="138"/>
        <v>0</v>
      </c>
      <c r="H687" s="182">
        <f t="shared" si="138"/>
        <v>0</v>
      </c>
      <c r="I687" s="182">
        <f t="shared" si="138"/>
        <v>0</v>
      </c>
      <c r="J687" s="182">
        <f t="shared" si="138"/>
        <v>0</v>
      </c>
      <c r="K687" s="182">
        <f t="shared" si="138"/>
        <v>0</v>
      </c>
      <c r="L687" s="182">
        <f t="shared" si="138"/>
        <v>299681.19</v>
      </c>
      <c r="M687" s="182">
        <f t="shared" si="138"/>
        <v>40125.2</v>
      </c>
      <c r="N687" s="114">
        <f>D687+F687+H687+J687+L687</f>
        <v>299681.19</v>
      </c>
      <c r="O687" s="114">
        <f>E687+G687+I687+K687+M687</f>
        <v>40125.2</v>
      </c>
      <c r="P687" s="183"/>
      <c r="Q687" s="183"/>
      <c r="R687" s="164"/>
      <c r="S687" s="164"/>
      <c r="T687" s="164"/>
      <c r="U687" s="194"/>
      <c r="V687" s="192"/>
    </row>
    <row r="688" spans="2:20" ht="27" customHeight="1">
      <c r="B688" s="197" t="s">
        <v>1337</v>
      </c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9"/>
    </row>
    <row r="689" spans="2:20" ht="29.25" customHeight="1">
      <c r="B689" s="370" t="s">
        <v>105</v>
      </c>
      <c r="C689" s="371"/>
      <c r="D689" s="120">
        <f>D660+D666+D675+D687</f>
        <v>5602.900000000001</v>
      </c>
      <c r="E689" s="120">
        <f aca="true" t="shared" si="139" ref="E689:M689">E660+E666+E675+E687</f>
        <v>3616.76</v>
      </c>
      <c r="F689" s="120">
        <f t="shared" si="139"/>
        <v>12787.8</v>
      </c>
      <c r="G689" s="120">
        <f t="shared" si="139"/>
        <v>12513.239999999998</v>
      </c>
      <c r="H689" s="120">
        <f t="shared" si="139"/>
        <v>1127.8</v>
      </c>
      <c r="I689" s="120">
        <f t="shared" si="139"/>
        <v>1127.8</v>
      </c>
      <c r="J689" s="120">
        <f t="shared" si="139"/>
        <v>0</v>
      </c>
      <c r="K689" s="120">
        <f t="shared" si="139"/>
        <v>0</v>
      </c>
      <c r="L689" s="120">
        <f t="shared" si="139"/>
        <v>305205.29</v>
      </c>
      <c r="M689" s="120">
        <f t="shared" si="139"/>
        <v>45649.299999999996</v>
      </c>
      <c r="N689" s="181">
        <f>D689+F689+H689+J689+L689</f>
        <v>324723.79</v>
      </c>
      <c r="O689" s="181">
        <f>E689+G689+I689+K689+M689</f>
        <v>62907.09999999999</v>
      </c>
      <c r="P689" s="159"/>
      <c r="Q689" s="159"/>
      <c r="R689" s="159"/>
      <c r="S689" s="159"/>
      <c r="T689" s="159"/>
    </row>
    <row r="690" spans="2:20" ht="64.5" customHeight="1">
      <c r="B690" s="246" t="s">
        <v>0</v>
      </c>
      <c r="C690" s="246" t="s">
        <v>1</v>
      </c>
      <c r="D690" s="197" t="s">
        <v>272</v>
      </c>
      <c r="E690" s="247"/>
      <c r="F690" s="248" t="s">
        <v>106</v>
      </c>
      <c r="G690" s="249"/>
      <c r="H690" s="200" t="s">
        <v>109</v>
      </c>
      <c r="I690" s="201"/>
      <c r="J690" s="372" t="s">
        <v>900</v>
      </c>
      <c r="K690" s="373"/>
      <c r="L690" s="200" t="s">
        <v>110</v>
      </c>
      <c r="M690" s="201"/>
      <c r="N690" s="200" t="s">
        <v>154</v>
      </c>
      <c r="O690" s="201"/>
      <c r="P690" s="202" t="s">
        <v>111</v>
      </c>
      <c r="Q690" s="202" t="s">
        <v>112</v>
      </c>
      <c r="R690" s="202" t="s">
        <v>113</v>
      </c>
      <c r="S690" s="202" t="s">
        <v>114</v>
      </c>
      <c r="T690" s="202" t="s">
        <v>115</v>
      </c>
    </row>
    <row r="691" spans="2:20" ht="59.25" customHeight="1">
      <c r="B691" s="224"/>
      <c r="C691" s="225"/>
      <c r="D691" s="6" t="s">
        <v>2</v>
      </c>
      <c r="E691" s="6" t="s">
        <v>3</v>
      </c>
      <c r="F691" s="5" t="s">
        <v>2</v>
      </c>
      <c r="G691" s="7" t="s">
        <v>3</v>
      </c>
      <c r="H691" s="6" t="s">
        <v>2</v>
      </c>
      <c r="I691" s="6" t="s">
        <v>3</v>
      </c>
      <c r="J691" s="6" t="s">
        <v>2</v>
      </c>
      <c r="K691" s="6" t="s">
        <v>3</v>
      </c>
      <c r="L691" s="6" t="s">
        <v>2</v>
      </c>
      <c r="M691" s="6" t="s">
        <v>3</v>
      </c>
      <c r="N691" s="6" t="s">
        <v>2</v>
      </c>
      <c r="O691" s="6" t="s">
        <v>3</v>
      </c>
      <c r="P691" s="202"/>
      <c r="Q691" s="202"/>
      <c r="R691" s="202"/>
      <c r="S691" s="202"/>
      <c r="T691" s="202"/>
    </row>
    <row r="692" spans="2:20" ht="14.25" customHeight="1">
      <c r="B692" s="13" t="s">
        <v>4</v>
      </c>
      <c r="C692" s="13" t="s">
        <v>5</v>
      </c>
      <c r="D692" s="13" t="s">
        <v>6</v>
      </c>
      <c r="E692" s="13" t="s">
        <v>449</v>
      </c>
      <c r="F692" s="13" t="s">
        <v>7</v>
      </c>
      <c r="G692" s="13" t="s">
        <v>8</v>
      </c>
      <c r="H692" s="13" t="s">
        <v>770</v>
      </c>
      <c r="I692" s="13" t="s">
        <v>771</v>
      </c>
      <c r="J692" s="13" t="s">
        <v>107</v>
      </c>
      <c r="K692" s="13" t="s">
        <v>772</v>
      </c>
      <c r="L692" s="13" t="s">
        <v>773</v>
      </c>
      <c r="M692" s="13" t="s">
        <v>108</v>
      </c>
      <c r="N692" s="13" t="s">
        <v>774</v>
      </c>
      <c r="O692" s="13" t="s">
        <v>775</v>
      </c>
      <c r="P692" s="13" t="s">
        <v>620</v>
      </c>
      <c r="Q692" s="13" t="s">
        <v>776</v>
      </c>
      <c r="R692" s="13" t="s">
        <v>777</v>
      </c>
      <c r="S692" s="13" t="s">
        <v>934</v>
      </c>
      <c r="T692" s="13" t="s">
        <v>935</v>
      </c>
    </row>
    <row r="693" spans="2:20" ht="27" customHeight="1">
      <c r="B693" s="215" t="s">
        <v>1154</v>
      </c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</row>
    <row r="694" spans="2:20" ht="26.25" customHeight="1">
      <c r="B694" s="215" t="s">
        <v>1155</v>
      </c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</row>
    <row r="695" spans="2:20" ht="38.25" customHeight="1">
      <c r="B695" s="18" t="s">
        <v>118</v>
      </c>
      <c r="C695" s="124" t="s">
        <v>1195</v>
      </c>
      <c r="D695" s="139">
        <f aca="true" t="shared" si="140" ref="D695:M695">D696</f>
        <v>0</v>
      </c>
      <c r="E695" s="139">
        <f t="shared" si="140"/>
        <v>0</v>
      </c>
      <c r="F695" s="139">
        <f t="shared" si="140"/>
        <v>0</v>
      </c>
      <c r="G695" s="139">
        <f t="shared" si="140"/>
        <v>0</v>
      </c>
      <c r="H695" s="139">
        <f t="shared" si="140"/>
        <v>546</v>
      </c>
      <c r="I695" s="139">
        <f t="shared" si="140"/>
        <v>516.13</v>
      </c>
      <c r="J695" s="139">
        <f t="shared" si="140"/>
        <v>53</v>
      </c>
      <c r="K695" s="139">
        <f t="shared" si="140"/>
        <v>53</v>
      </c>
      <c r="L695" s="139">
        <f t="shared" si="140"/>
        <v>32400</v>
      </c>
      <c r="M695" s="139">
        <f t="shared" si="140"/>
        <v>32400</v>
      </c>
      <c r="N695" s="101">
        <f>D695+F695+H695+J695+L695</f>
        <v>32999</v>
      </c>
      <c r="O695" s="101">
        <f>E695+G695+I695+K695+M695</f>
        <v>32969.13</v>
      </c>
      <c r="P695" s="53" t="s">
        <v>1196</v>
      </c>
      <c r="Q695" s="53" t="s">
        <v>676</v>
      </c>
      <c r="R695" s="54" t="s">
        <v>677</v>
      </c>
      <c r="S695" s="54" t="s">
        <v>677</v>
      </c>
      <c r="T695" s="54" t="s">
        <v>677</v>
      </c>
    </row>
    <row r="696" spans="2:20" ht="24.75" customHeight="1">
      <c r="B696" s="2" t="s">
        <v>9</v>
      </c>
      <c r="C696" s="98" t="s">
        <v>1156</v>
      </c>
      <c r="D696" s="101">
        <f>D697+D698+D699+D700+D701+D702+D703+D704+D705+D706+D707+D708+D709+D710+D711+D712+D713+D714+D715+D716+D717+D718</f>
        <v>0</v>
      </c>
      <c r="E696" s="101">
        <f aca="true" t="shared" si="141" ref="E696:M696">E697+E698+E699+E700+E701+E702+E703+E704+E705+E706+E707+E708+E709+E710+E711+E712+E713+E714+E715+E716+E717+E718</f>
        <v>0</v>
      </c>
      <c r="F696" s="101">
        <f t="shared" si="141"/>
        <v>0</v>
      </c>
      <c r="G696" s="101">
        <f t="shared" si="141"/>
        <v>0</v>
      </c>
      <c r="H696" s="101">
        <f t="shared" si="141"/>
        <v>546</v>
      </c>
      <c r="I696" s="101">
        <f t="shared" si="141"/>
        <v>516.13</v>
      </c>
      <c r="J696" s="101">
        <f t="shared" si="141"/>
        <v>53</v>
      </c>
      <c r="K696" s="101">
        <f t="shared" si="141"/>
        <v>53</v>
      </c>
      <c r="L696" s="101">
        <f t="shared" si="141"/>
        <v>32400</v>
      </c>
      <c r="M696" s="101">
        <f t="shared" si="141"/>
        <v>32400</v>
      </c>
      <c r="N696" s="101">
        <f aca="true" t="shared" si="142" ref="N696:N719">D696+F696+H696+J696+L696</f>
        <v>32999</v>
      </c>
      <c r="O696" s="101">
        <f aca="true" t="shared" si="143" ref="O696:O719">E696+G696+I696+K696+M696</f>
        <v>32969.13</v>
      </c>
      <c r="P696" s="53" t="s">
        <v>1197</v>
      </c>
      <c r="Q696" s="53" t="s">
        <v>676</v>
      </c>
      <c r="R696" s="54" t="s">
        <v>677</v>
      </c>
      <c r="S696" s="54" t="s">
        <v>677</v>
      </c>
      <c r="T696" s="54" t="s">
        <v>677</v>
      </c>
    </row>
    <row r="697" spans="2:20" ht="22.5" customHeight="1">
      <c r="B697" s="4" t="s">
        <v>230</v>
      </c>
      <c r="C697" s="98" t="s">
        <v>1157</v>
      </c>
      <c r="D697" s="99">
        <v>0</v>
      </c>
      <c r="E697" s="99">
        <v>0</v>
      </c>
      <c r="F697" s="130">
        <v>0</v>
      </c>
      <c r="G697" s="99">
        <v>0</v>
      </c>
      <c r="H697" s="3">
        <v>546</v>
      </c>
      <c r="I697" s="3">
        <v>516.13</v>
      </c>
      <c r="J697" s="3">
        <v>0</v>
      </c>
      <c r="K697" s="3">
        <v>0</v>
      </c>
      <c r="L697" s="3">
        <v>0</v>
      </c>
      <c r="M697" s="3">
        <v>0</v>
      </c>
      <c r="N697" s="99">
        <f t="shared" si="142"/>
        <v>546</v>
      </c>
      <c r="O697" s="99">
        <f t="shared" si="143"/>
        <v>516.13</v>
      </c>
      <c r="P697" s="53" t="s">
        <v>1198</v>
      </c>
      <c r="Q697" s="53" t="s">
        <v>676</v>
      </c>
      <c r="R697" s="54" t="s">
        <v>677</v>
      </c>
      <c r="S697" s="54" t="s">
        <v>677</v>
      </c>
      <c r="T697" s="54" t="s">
        <v>677</v>
      </c>
    </row>
    <row r="698" spans="2:20" ht="14.25" customHeight="1">
      <c r="B698" s="4" t="s">
        <v>232</v>
      </c>
      <c r="C698" s="98" t="s">
        <v>1158</v>
      </c>
      <c r="D698" s="99">
        <v>0</v>
      </c>
      <c r="E698" s="99">
        <v>0</v>
      </c>
      <c r="F698" s="130">
        <v>0</v>
      </c>
      <c r="G698" s="99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99">
        <f t="shared" si="142"/>
        <v>0</v>
      </c>
      <c r="O698" s="99">
        <f t="shared" si="143"/>
        <v>0</v>
      </c>
      <c r="P698" s="53" t="s">
        <v>1199</v>
      </c>
      <c r="Q698" s="53" t="s">
        <v>676</v>
      </c>
      <c r="R698" s="54" t="s">
        <v>677</v>
      </c>
      <c r="S698" s="54" t="s">
        <v>677</v>
      </c>
      <c r="T698" s="54" t="s">
        <v>677</v>
      </c>
    </row>
    <row r="699" spans="2:20" ht="14.25" customHeight="1">
      <c r="B699" s="4" t="s">
        <v>234</v>
      </c>
      <c r="C699" s="98" t="s">
        <v>1159</v>
      </c>
      <c r="D699" s="99">
        <v>0</v>
      </c>
      <c r="E699" s="99">
        <v>0</v>
      </c>
      <c r="F699" s="130">
        <v>0</v>
      </c>
      <c r="G699" s="99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99">
        <f t="shared" si="142"/>
        <v>0</v>
      </c>
      <c r="O699" s="99">
        <f t="shared" si="143"/>
        <v>0</v>
      </c>
      <c r="P699" s="53" t="s">
        <v>1200</v>
      </c>
      <c r="Q699" s="53" t="s">
        <v>676</v>
      </c>
      <c r="R699" s="54" t="s">
        <v>677</v>
      </c>
      <c r="S699" s="54" t="s">
        <v>677</v>
      </c>
      <c r="T699" s="54" t="s">
        <v>677</v>
      </c>
    </row>
    <row r="700" spans="2:20" ht="14.25" customHeight="1">
      <c r="B700" s="4" t="s">
        <v>236</v>
      </c>
      <c r="C700" s="98" t="s">
        <v>1160</v>
      </c>
      <c r="D700" s="99">
        <v>0</v>
      </c>
      <c r="E700" s="99">
        <v>0</v>
      </c>
      <c r="F700" s="130">
        <v>0</v>
      </c>
      <c r="G700" s="99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99">
        <f t="shared" si="142"/>
        <v>0</v>
      </c>
      <c r="O700" s="99">
        <f t="shared" si="143"/>
        <v>0</v>
      </c>
      <c r="P700" s="53" t="s">
        <v>1201</v>
      </c>
      <c r="Q700" s="53" t="s">
        <v>676</v>
      </c>
      <c r="R700" s="54" t="s">
        <v>677</v>
      </c>
      <c r="S700" s="54" t="s">
        <v>678</v>
      </c>
      <c r="T700" s="54" t="s">
        <v>678</v>
      </c>
    </row>
    <row r="701" spans="2:20" ht="14.25" customHeight="1">
      <c r="B701" s="4" t="s">
        <v>238</v>
      </c>
      <c r="C701" s="98" t="s">
        <v>1161</v>
      </c>
      <c r="D701" s="99">
        <v>0</v>
      </c>
      <c r="E701" s="99">
        <v>0</v>
      </c>
      <c r="F701" s="130">
        <v>0</v>
      </c>
      <c r="G701" s="99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99">
        <f t="shared" si="142"/>
        <v>0</v>
      </c>
      <c r="O701" s="99">
        <f t="shared" si="143"/>
        <v>0</v>
      </c>
      <c r="P701" s="53" t="s">
        <v>1202</v>
      </c>
      <c r="Q701" s="53" t="s">
        <v>676</v>
      </c>
      <c r="R701" s="54" t="s">
        <v>677</v>
      </c>
      <c r="S701" s="54" t="s">
        <v>677</v>
      </c>
      <c r="T701" s="54" t="s">
        <v>677</v>
      </c>
    </row>
    <row r="702" spans="2:20" ht="14.25" customHeight="1">
      <c r="B702" s="4" t="s">
        <v>1162</v>
      </c>
      <c r="C702" s="98" t="s">
        <v>1163</v>
      </c>
      <c r="D702" s="99">
        <v>0</v>
      </c>
      <c r="E702" s="99">
        <v>0</v>
      </c>
      <c r="F702" s="130">
        <v>0</v>
      </c>
      <c r="G702" s="99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99">
        <f t="shared" si="142"/>
        <v>0</v>
      </c>
      <c r="O702" s="99">
        <f t="shared" si="143"/>
        <v>0</v>
      </c>
      <c r="P702" s="53" t="s">
        <v>1203</v>
      </c>
      <c r="Q702" s="53" t="s">
        <v>676</v>
      </c>
      <c r="R702" s="54" t="s">
        <v>677</v>
      </c>
      <c r="S702" s="54" t="s">
        <v>678</v>
      </c>
      <c r="T702" s="54" t="s">
        <v>678</v>
      </c>
    </row>
    <row r="703" spans="2:20" ht="14.25" customHeight="1">
      <c r="B703" s="4" t="s">
        <v>1164</v>
      </c>
      <c r="C703" s="98" t="s">
        <v>1165</v>
      </c>
      <c r="D703" s="99">
        <v>0</v>
      </c>
      <c r="E703" s="99">
        <v>0</v>
      </c>
      <c r="F703" s="130">
        <v>0</v>
      </c>
      <c r="G703" s="99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99">
        <f t="shared" si="142"/>
        <v>0</v>
      </c>
      <c r="O703" s="99">
        <f t="shared" si="143"/>
        <v>0</v>
      </c>
      <c r="P703" s="53" t="s">
        <v>1204</v>
      </c>
      <c r="Q703" s="53" t="s">
        <v>676</v>
      </c>
      <c r="R703" s="54" t="s">
        <v>677</v>
      </c>
      <c r="S703" s="54" t="s">
        <v>677</v>
      </c>
      <c r="T703" s="54" t="s">
        <v>677</v>
      </c>
    </row>
    <row r="704" spans="2:20" ht="14.25" customHeight="1">
      <c r="B704" s="4" t="s">
        <v>1166</v>
      </c>
      <c r="C704" s="98" t="s">
        <v>1167</v>
      </c>
      <c r="D704" s="99">
        <v>0</v>
      </c>
      <c r="E704" s="99">
        <v>0</v>
      </c>
      <c r="F704" s="130">
        <v>0</v>
      </c>
      <c r="G704" s="99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99">
        <f t="shared" si="142"/>
        <v>0</v>
      </c>
      <c r="O704" s="99">
        <f t="shared" si="143"/>
        <v>0</v>
      </c>
      <c r="P704" s="53" t="s">
        <v>1205</v>
      </c>
      <c r="Q704" s="53" t="s">
        <v>676</v>
      </c>
      <c r="R704" s="54" t="s">
        <v>677</v>
      </c>
      <c r="S704" s="54" t="s">
        <v>678</v>
      </c>
      <c r="T704" s="54" t="s">
        <v>678</v>
      </c>
    </row>
    <row r="705" spans="2:20" ht="14.25" customHeight="1">
      <c r="B705" s="4" t="s">
        <v>1168</v>
      </c>
      <c r="C705" s="98" t="s">
        <v>1169</v>
      </c>
      <c r="D705" s="99">
        <v>0</v>
      </c>
      <c r="E705" s="99">
        <v>0</v>
      </c>
      <c r="F705" s="130">
        <v>0</v>
      </c>
      <c r="G705" s="99">
        <v>0</v>
      </c>
      <c r="H705" s="3">
        <v>0</v>
      </c>
      <c r="I705" s="3">
        <v>0</v>
      </c>
      <c r="J705" s="3">
        <v>53</v>
      </c>
      <c r="K705" s="3">
        <v>53</v>
      </c>
      <c r="L705" s="3">
        <v>0</v>
      </c>
      <c r="M705" s="3">
        <v>0</v>
      </c>
      <c r="N705" s="99">
        <f t="shared" si="142"/>
        <v>53</v>
      </c>
      <c r="O705" s="99">
        <f t="shared" si="143"/>
        <v>53</v>
      </c>
      <c r="P705" s="53" t="s">
        <v>1206</v>
      </c>
      <c r="Q705" s="53" t="s">
        <v>676</v>
      </c>
      <c r="R705" s="54" t="s">
        <v>677</v>
      </c>
      <c r="S705" s="54" t="s">
        <v>204</v>
      </c>
      <c r="T705" s="54">
        <v>0</v>
      </c>
    </row>
    <row r="706" spans="2:20" ht="14.25" customHeight="1">
      <c r="B706" s="4" t="s">
        <v>1170</v>
      </c>
      <c r="C706" s="98" t="s">
        <v>1171</v>
      </c>
      <c r="D706" s="99">
        <v>0</v>
      </c>
      <c r="E706" s="99">
        <v>0</v>
      </c>
      <c r="F706" s="130">
        <v>0</v>
      </c>
      <c r="G706" s="99">
        <v>0</v>
      </c>
      <c r="H706" s="3">
        <v>0</v>
      </c>
      <c r="I706" s="3">
        <v>0</v>
      </c>
      <c r="J706" s="3">
        <v>0</v>
      </c>
      <c r="K706" s="3">
        <v>0</v>
      </c>
      <c r="L706" s="3">
        <v>7500</v>
      </c>
      <c r="M706" s="3">
        <v>7500</v>
      </c>
      <c r="N706" s="99">
        <f t="shared" si="142"/>
        <v>7500</v>
      </c>
      <c r="O706" s="99">
        <f t="shared" si="143"/>
        <v>7500</v>
      </c>
      <c r="P706" s="53" t="s">
        <v>1207</v>
      </c>
      <c r="Q706" s="53" t="s">
        <v>676</v>
      </c>
      <c r="R706" s="54" t="s">
        <v>677</v>
      </c>
      <c r="S706" s="54" t="s">
        <v>677</v>
      </c>
      <c r="T706" s="54" t="s">
        <v>677</v>
      </c>
    </row>
    <row r="707" spans="2:20" ht="14.25" customHeight="1">
      <c r="B707" s="4" t="s">
        <v>1172</v>
      </c>
      <c r="C707" s="98" t="s">
        <v>1173</v>
      </c>
      <c r="D707" s="99">
        <v>0</v>
      </c>
      <c r="E707" s="99">
        <v>0</v>
      </c>
      <c r="F707" s="130">
        <v>0</v>
      </c>
      <c r="G707" s="99">
        <v>0</v>
      </c>
      <c r="H707" s="3">
        <v>0</v>
      </c>
      <c r="I707" s="3">
        <v>0</v>
      </c>
      <c r="J707" s="3">
        <v>0</v>
      </c>
      <c r="K707" s="3">
        <v>0</v>
      </c>
      <c r="L707" s="3">
        <v>1000</v>
      </c>
      <c r="M707" s="3">
        <v>1000</v>
      </c>
      <c r="N707" s="99">
        <f t="shared" si="142"/>
        <v>1000</v>
      </c>
      <c r="O707" s="99">
        <f t="shared" si="143"/>
        <v>1000</v>
      </c>
      <c r="P707" s="53" t="s">
        <v>1208</v>
      </c>
      <c r="Q707" s="53" t="s">
        <v>676</v>
      </c>
      <c r="R707" s="54" t="s">
        <v>677</v>
      </c>
      <c r="S707" s="54" t="s">
        <v>204</v>
      </c>
      <c r="T707" s="54">
        <v>0</v>
      </c>
    </row>
    <row r="708" spans="2:20" ht="14.25" customHeight="1">
      <c r="B708" s="4" t="s">
        <v>1174</v>
      </c>
      <c r="C708" s="98" t="s">
        <v>1175</v>
      </c>
      <c r="D708" s="99">
        <v>0</v>
      </c>
      <c r="E708" s="99">
        <v>0</v>
      </c>
      <c r="F708" s="130">
        <v>0</v>
      </c>
      <c r="G708" s="99">
        <v>0</v>
      </c>
      <c r="H708" s="3">
        <v>0</v>
      </c>
      <c r="I708" s="3">
        <v>0</v>
      </c>
      <c r="J708" s="3">
        <v>0</v>
      </c>
      <c r="K708" s="3">
        <v>0</v>
      </c>
      <c r="L708" s="3">
        <v>12500</v>
      </c>
      <c r="M708" s="3">
        <v>12500</v>
      </c>
      <c r="N708" s="99">
        <f t="shared" si="142"/>
        <v>12500</v>
      </c>
      <c r="O708" s="99">
        <f t="shared" si="143"/>
        <v>12500</v>
      </c>
      <c r="P708" s="53" t="s">
        <v>1209</v>
      </c>
      <c r="Q708" s="53" t="s">
        <v>676</v>
      </c>
      <c r="R708" s="54" t="s">
        <v>677</v>
      </c>
      <c r="S708" s="54" t="s">
        <v>677</v>
      </c>
      <c r="T708" s="54" t="s">
        <v>677</v>
      </c>
    </row>
    <row r="709" spans="2:20" ht="14.25" customHeight="1">
      <c r="B709" s="4" t="s">
        <v>1176</v>
      </c>
      <c r="C709" s="98" t="s">
        <v>1177</v>
      </c>
      <c r="D709" s="99">
        <v>0</v>
      </c>
      <c r="E709" s="99">
        <v>0</v>
      </c>
      <c r="F709" s="130">
        <v>0</v>
      </c>
      <c r="G709" s="99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1500</v>
      </c>
      <c r="M709" s="3">
        <v>1500</v>
      </c>
      <c r="N709" s="99">
        <f t="shared" si="142"/>
        <v>1500</v>
      </c>
      <c r="O709" s="99">
        <f t="shared" si="143"/>
        <v>1500</v>
      </c>
      <c r="P709" s="53" t="s">
        <v>1210</v>
      </c>
      <c r="Q709" s="53" t="s">
        <v>676</v>
      </c>
      <c r="R709" s="54" t="s">
        <v>677</v>
      </c>
      <c r="S709" s="54" t="s">
        <v>677</v>
      </c>
      <c r="T709" s="54" t="s">
        <v>677</v>
      </c>
    </row>
    <row r="710" spans="2:20" ht="14.25" customHeight="1">
      <c r="B710" s="4" t="s">
        <v>1178</v>
      </c>
      <c r="C710" s="98" t="s">
        <v>1179</v>
      </c>
      <c r="D710" s="99">
        <v>0</v>
      </c>
      <c r="E710" s="99">
        <v>0</v>
      </c>
      <c r="F710" s="130">
        <v>0</v>
      </c>
      <c r="G710" s="99">
        <v>0</v>
      </c>
      <c r="H710" s="3">
        <v>0</v>
      </c>
      <c r="I710" s="3">
        <v>0</v>
      </c>
      <c r="J710" s="3">
        <v>0</v>
      </c>
      <c r="K710" s="3">
        <v>0</v>
      </c>
      <c r="L710" s="3">
        <v>7000</v>
      </c>
      <c r="M710" s="3">
        <v>7000</v>
      </c>
      <c r="N710" s="99">
        <f t="shared" si="142"/>
        <v>7000</v>
      </c>
      <c r="O710" s="99">
        <f t="shared" si="143"/>
        <v>7000</v>
      </c>
      <c r="P710" s="53" t="s">
        <v>1211</v>
      </c>
      <c r="Q710" s="53" t="s">
        <v>676</v>
      </c>
      <c r="R710" s="54" t="s">
        <v>677</v>
      </c>
      <c r="S710" s="54" t="s">
        <v>677</v>
      </c>
      <c r="T710" s="54" t="s">
        <v>677</v>
      </c>
    </row>
    <row r="711" spans="2:20" ht="14.25" customHeight="1">
      <c r="B711" s="4" t="s">
        <v>1180</v>
      </c>
      <c r="C711" s="98" t="s">
        <v>1181</v>
      </c>
      <c r="D711" s="99">
        <v>0</v>
      </c>
      <c r="E711" s="99">
        <v>0</v>
      </c>
      <c r="F711" s="130">
        <v>0</v>
      </c>
      <c r="G711" s="99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9">
        <f t="shared" si="142"/>
        <v>0</v>
      </c>
      <c r="O711" s="99">
        <f t="shared" si="143"/>
        <v>0</v>
      </c>
      <c r="P711" s="53" t="s">
        <v>1212</v>
      </c>
      <c r="Q711" s="53" t="s">
        <v>676</v>
      </c>
      <c r="R711" s="54" t="s">
        <v>677</v>
      </c>
      <c r="S711" s="54" t="s">
        <v>677</v>
      </c>
      <c r="T711" s="54" t="s">
        <v>677</v>
      </c>
    </row>
    <row r="712" spans="2:20" ht="37.5" customHeight="1">
      <c r="B712" s="4" t="s">
        <v>1182</v>
      </c>
      <c r="C712" s="98" t="s">
        <v>1167</v>
      </c>
      <c r="D712" s="99">
        <v>0</v>
      </c>
      <c r="E712" s="99">
        <v>0</v>
      </c>
      <c r="F712" s="130">
        <v>0</v>
      </c>
      <c r="G712" s="99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99">
        <f t="shared" si="142"/>
        <v>0</v>
      </c>
      <c r="O712" s="99">
        <f t="shared" si="143"/>
        <v>0</v>
      </c>
      <c r="P712" s="53" t="s">
        <v>1213</v>
      </c>
      <c r="Q712" s="53" t="s">
        <v>676</v>
      </c>
      <c r="R712" s="54" t="s">
        <v>677</v>
      </c>
      <c r="S712" s="54" t="s">
        <v>677</v>
      </c>
      <c r="T712" s="54" t="s">
        <v>677</v>
      </c>
    </row>
    <row r="713" spans="2:20" ht="26.25" customHeight="1">
      <c r="B713" s="4" t="s">
        <v>1183</v>
      </c>
      <c r="C713" s="98" t="s">
        <v>1184</v>
      </c>
      <c r="D713" s="99">
        <v>0</v>
      </c>
      <c r="E713" s="99">
        <v>0</v>
      </c>
      <c r="F713" s="130">
        <v>0</v>
      </c>
      <c r="G713" s="99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99">
        <f t="shared" si="142"/>
        <v>0</v>
      </c>
      <c r="O713" s="99">
        <f t="shared" si="143"/>
        <v>0</v>
      </c>
      <c r="P713" s="55" t="s">
        <v>1214</v>
      </c>
      <c r="Q713" s="55" t="s">
        <v>676</v>
      </c>
      <c r="R713" s="71" t="s">
        <v>677</v>
      </c>
      <c r="S713" s="71" t="s">
        <v>677</v>
      </c>
      <c r="T713" s="71" t="s">
        <v>677</v>
      </c>
    </row>
    <row r="714" spans="2:20" ht="14.25" customHeight="1">
      <c r="B714" s="4" t="s">
        <v>1185</v>
      </c>
      <c r="C714" s="98" t="s">
        <v>1186</v>
      </c>
      <c r="D714" s="99">
        <v>0</v>
      </c>
      <c r="E714" s="99">
        <v>0</v>
      </c>
      <c r="F714" s="130">
        <v>0</v>
      </c>
      <c r="G714" s="99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1600</v>
      </c>
      <c r="M714" s="3">
        <v>1600</v>
      </c>
      <c r="N714" s="99">
        <f t="shared" si="142"/>
        <v>1600</v>
      </c>
      <c r="O714" s="99">
        <f t="shared" si="143"/>
        <v>1600</v>
      </c>
      <c r="P714" s="217" t="s">
        <v>1215</v>
      </c>
      <c r="Q714" s="217" t="s">
        <v>676</v>
      </c>
      <c r="R714" s="236" t="s">
        <v>677</v>
      </c>
      <c r="S714" s="236" t="s">
        <v>677</v>
      </c>
      <c r="T714" s="236" t="s">
        <v>677</v>
      </c>
    </row>
    <row r="715" spans="2:20" ht="14.25" customHeight="1">
      <c r="B715" s="4" t="s">
        <v>1187</v>
      </c>
      <c r="C715" s="98" t="s">
        <v>1188</v>
      </c>
      <c r="D715" s="99">
        <v>0</v>
      </c>
      <c r="E715" s="99">
        <v>0</v>
      </c>
      <c r="F715" s="130">
        <v>0</v>
      </c>
      <c r="G715" s="99">
        <v>0</v>
      </c>
      <c r="H715" s="3">
        <v>0</v>
      </c>
      <c r="I715" s="3">
        <v>0</v>
      </c>
      <c r="J715" s="3">
        <v>0</v>
      </c>
      <c r="K715" s="3">
        <v>0</v>
      </c>
      <c r="L715" s="3">
        <v>300</v>
      </c>
      <c r="M715" s="3">
        <v>300</v>
      </c>
      <c r="N715" s="99">
        <f t="shared" si="142"/>
        <v>300</v>
      </c>
      <c r="O715" s="99">
        <f t="shared" si="143"/>
        <v>300</v>
      </c>
      <c r="P715" s="218"/>
      <c r="Q715" s="218"/>
      <c r="R715" s="237"/>
      <c r="S715" s="237"/>
      <c r="T715" s="237"/>
    </row>
    <row r="716" spans="2:20" ht="14.25" customHeight="1">
      <c r="B716" s="4" t="s">
        <v>1189</v>
      </c>
      <c r="C716" s="98" t="s">
        <v>1190</v>
      </c>
      <c r="D716" s="99">
        <v>0</v>
      </c>
      <c r="E716" s="99">
        <v>0</v>
      </c>
      <c r="F716" s="130">
        <v>0</v>
      </c>
      <c r="G716" s="99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1000</v>
      </c>
      <c r="M716" s="3">
        <v>1000</v>
      </c>
      <c r="N716" s="99">
        <f t="shared" si="142"/>
        <v>1000</v>
      </c>
      <c r="O716" s="99">
        <f t="shared" si="143"/>
        <v>1000</v>
      </c>
      <c r="P716" s="218"/>
      <c r="Q716" s="218"/>
      <c r="R716" s="237"/>
      <c r="S716" s="237"/>
      <c r="T716" s="237"/>
    </row>
    <row r="717" spans="2:20" ht="14.25" customHeight="1">
      <c r="B717" s="4" t="s">
        <v>1191</v>
      </c>
      <c r="C717" s="98" t="s">
        <v>1192</v>
      </c>
      <c r="D717" s="99">
        <v>0</v>
      </c>
      <c r="E717" s="99">
        <v>0</v>
      </c>
      <c r="F717" s="130">
        <v>0</v>
      </c>
      <c r="G717" s="99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99">
        <f t="shared" si="142"/>
        <v>0</v>
      </c>
      <c r="O717" s="99">
        <f t="shared" si="143"/>
        <v>0</v>
      </c>
      <c r="P717" s="218"/>
      <c r="Q717" s="218"/>
      <c r="R717" s="237"/>
      <c r="S717" s="237"/>
      <c r="T717" s="237"/>
    </row>
    <row r="718" spans="2:20" ht="22.5" customHeight="1">
      <c r="B718" s="4" t="s">
        <v>1193</v>
      </c>
      <c r="C718" s="98" t="s">
        <v>1194</v>
      </c>
      <c r="D718" s="99">
        <v>0</v>
      </c>
      <c r="E718" s="99">
        <v>0</v>
      </c>
      <c r="F718" s="130">
        <v>0</v>
      </c>
      <c r="G718" s="99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9">
        <f t="shared" si="142"/>
        <v>0</v>
      </c>
      <c r="O718" s="99">
        <f t="shared" si="143"/>
        <v>0</v>
      </c>
      <c r="P718" s="218"/>
      <c r="Q718" s="218"/>
      <c r="R718" s="237"/>
      <c r="S718" s="237"/>
      <c r="T718" s="237"/>
    </row>
    <row r="719" spans="2:20" ht="30.75" customHeight="1">
      <c r="B719" s="232" t="s">
        <v>105</v>
      </c>
      <c r="C719" s="233"/>
      <c r="D719" s="114">
        <f>D695</f>
        <v>0</v>
      </c>
      <c r="E719" s="114">
        <v>0</v>
      </c>
      <c r="F719" s="184">
        <v>0</v>
      </c>
      <c r="G719" s="89">
        <v>0</v>
      </c>
      <c r="H719" s="89">
        <v>546</v>
      </c>
      <c r="I719" s="89">
        <v>516.13</v>
      </c>
      <c r="J719" s="89">
        <v>53</v>
      </c>
      <c r="K719" s="89">
        <v>53</v>
      </c>
      <c r="L719" s="89">
        <v>32400</v>
      </c>
      <c r="M719" s="89">
        <v>32400</v>
      </c>
      <c r="N719" s="114">
        <f t="shared" si="142"/>
        <v>32999</v>
      </c>
      <c r="O719" s="114">
        <f t="shared" si="143"/>
        <v>32969.13</v>
      </c>
      <c r="P719" s="14"/>
      <c r="Q719" s="14"/>
      <c r="R719" s="14"/>
      <c r="S719" s="14"/>
      <c r="T719" s="14"/>
    </row>
    <row r="720" spans="2:20" ht="30.75" customHeight="1">
      <c r="B720" s="197" t="s">
        <v>1327</v>
      </c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9"/>
    </row>
    <row r="721" spans="2:20" ht="32.25" customHeight="1">
      <c r="B721" s="215" t="s">
        <v>1216</v>
      </c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</row>
    <row r="722" spans="2:20" ht="30" customHeight="1">
      <c r="B722" s="215" t="s">
        <v>1217</v>
      </c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</row>
    <row r="723" spans="2:20" ht="45.75" customHeight="1">
      <c r="B723" s="18" t="s">
        <v>118</v>
      </c>
      <c r="C723" s="124" t="s">
        <v>1240</v>
      </c>
      <c r="D723" s="139">
        <f>D724+D725+D726+D727+D728+D729</f>
        <v>0</v>
      </c>
      <c r="E723" s="139">
        <f aca="true" t="shared" si="144" ref="E723:M723">E724+E725+E726+E727+E728+E729</f>
        <v>0</v>
      </c>
      <c r="F723" s="139">
        <f t="shared" si="144"/>
        <v>0</v>
      </c>
      <c r="G723" s="139">
        <f t="shared" si="144"/>
        <v>0</v>
      </c>
      <c r="H723" s="139">
        <f t="shared" si="144"/>
        <v>65</v>
      </c>
      <c r="I723" s="139">
        <f t="shared" si="144"/>
        <v>60</v>
      </c>
      <c r="J723" s="139">
        <f t="shared" si="144"/>
        <v>0</v>
      </c>
      <c r="K723" s="139">
        <f t="shared" si="144"/>
        <v>0</v>
      </c>
      <c r="L723" s="139">
        <f t="shared" si="144"/>
        <v>0</v>
      </c>
      <c r="M723" s="139">
        <f t="shared" si="144"/>
        <v>0</v>
      </c>
      <c r="N723" s="101">
        <f>D723+F723+H723+J723+L723</f>
        <v>65</v>
      </c>
      <c r="O723" s="101">
        <f>E723+G723+I723+K723+M723</f>
        <v>60</v>
      </c>
      <c r="P723" s="217" t="s">
        <v>1241</v>
      </c>
      <c r="Q723" s="217" t="s">
        <v>130</v>
      </c>
      <c r="R723" s="236" t="s">
        <v>651</v>
      </c>
      <c r="S723" s="236">
        <v>50</v>
      </c>
      <c r="T723" s="236">
        <v>50</v>
      </c>
    </row>
    <row r="724" spans="2:20" ht="27" customHeight="1">
      <c r="B724" s="2" t="s">
        <v>9</v>
      </c>
      <c r="C724" s="2" t="s">
        <v>1218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8">
        <v>0</v>
      </c>
      <c r="J724" s="99">
        <v>0</v>
      </c>
      <c r="K724" s="99">
        <v>0</v>
      </c>
      <c r="L724" s="130">
        <v>0</v>
      </c>
      <c r="M724" s="8">
        <v>0</v>
      </c>
      <c r="N724" s="99">
        <f aca="true" t="shared" si="145" ref="N724:N760">D724+F724+H724+J724+L724</f>
        <v>0</v>
      </c>
      <c r="O724" s="99">
        <f aca="true" t="shared" si="146" ref="O724:O760">E724+G724+I724+K724+M724</f>
        <v>0</v>
      </c>
      <c r="P724" s="218"/>
      <c r="Q724" s="218"/>
      <c r="R724" s="237"/>
      <c r="S724" s="237"/>
      <c r="T724" s="237"/>
    </row>
    <row r="725" spans="2:20" ht="31.5" customHeight="1">
      <c r="B725" s="2" t="s">
        <v>37</v>
      </c>
      <c r="C725" s="2" t="s">
        <v>1219</v>
      </c>
      <c r="D725" s="3">
        <v>0</v>
      </c>
      <c r="E725" s="3">
        <v>0</v>
      </c>
      <c r="F725" s="3">
        <v>0</v>
      </c>
      <c r="G725" s="3">
        <v>0</v>
      </c>
      <c r="H725" s="3">
        <v>55</v>
      </c>
      <c r="I725" s="8">
        <v>55</v>
      </c>
      <c r="J725" s="99">
        <v>0</v>
      </c>
      <c r="K725" s="99">
        <v>0</v>
      </c>
      <c r="L725" s="130">
        <v>0</v>
      </c>
      <c r="M725" s="8">
        <v>0</v>
      </c>
      <c r="N725" s="99">
        <f t="shared" si="145"/>
        <v>55</v>
      </c>
      <c r="O725" s="99">
        <f t="shared" si="146"/>
        <v>55</v>
      </c>
      <c r="P725" s="218"/>
      <c r="Q725" s="218"/>
      <c r="R725" s="237"/>
      <c r="S725" s="237"/>
      <c r="T725" s="237"/>
    </row>
    <row r="726" spans="2:20" ht="38.25" customHeight="1">
      <c r="B726" s="2" t="s">
        <v>39</v>
      </c>
      <c r="C726" s="2" t="s">
        <v>1220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8">
        <v>0</v>
      </c>
      <c r="J726" s="99">
        <v>0</v>
      </c>
      <c r="K726" s="99">
        <v>0</v>
      </c>
      <c r="L726" s="130">
        <v>0</v>
      </c>
      <c r="M726" s="8">
        <v>0</v>
      </c>
      <c r="N726" s="99">
        <f t="shared" si="145"/>
        <v>0</v>
      </c>
      <c r="O726" s="99">
        <f t="shared" si="146"/>
        <v>0</v>
      </c>
      <c r="P726" s="218"/>
      <c r="Q726" s="218"/>
      <c r="R726" s="237"/>
      <c r="S726" s="237"/>
      <c r="T726" s="237"/>
    </row>
    <row r="727" spans="2:20" ht="41.25" customHeight="1">
      <c r="B727" s="2" t="s">
        <v>220</v>
      </c>
      <c r="C727" s="2" t="s">
        <v>1221</v>
      </c>
      <c r="D727" s="3">
        <v>0</v>
      </c>
      <c r="E727" s="3">
        <v>0</v>
      </c>
      <c r="F727" s="3">
        <v>0</v>
      </c>
      <c r="G727" s="3">
        <v>0</v>
      </c>
      <c r="H727" s="3">
        <v>5</v>
      </c>
      <c r="I727" s="8">
        <v>0</v>
      </c>
      <c r="J727" s="99">
        <v>0</v>
      </c>
      <c r="K727" s="99">
        <v>0</v>
      </c>
      <c r="L727" s="130">
        <v>0</v>
      </c>
      <c r="M727" s="8">
        <v>0</v>
      </c>
      <c r="N727" s="99">
        <f t="shared" si="145"/>
        <v>5</v>
      </c>
      <c r="O727" s="99">
        <f t="shared" si="146"/>
        <v>0</v>
      </c>
      <c r="P727" s="218"/>
      <c r="Q727" s="218"/>
      <c r="R727" s="237"/>
      <c r="S727" s="237"/>
      <c r="T727" s="237"/>
    </row>
    <row r="728" spans="2:20" ht="33.75" customHeight="1">
      <c r="B728" s="2" t="s">
        <v>222</v>
      </c>
      <c r="C728" s="2" t="s">
        <v>1222</v>
      </c>
      <c r="D728" s="3">
        <v>0</v>
      </c>
      <c r="E728" s="3">
        <v>0</v>
      </c>
      <c r="F728" s="3">
        <v>0</v>
      </c>
      <c r="G728" s="3">
        <v>0</v>
      </c>
      <c r="H728" s="3">
        <v>5</v>
      </c>
      <c r="I728" s="8">
        <v>5</v>
      </c>
      <c r="J728" s="99">
        <v>0</v>
      </c>
      <c r="K728" s="99">
        <v>0</v>
      </c>
      <c r="L728" s="130">
        <v>0</v>
      </c>
      <c r="M728" s="8">
        <v>0</v>
      </c>
      <c r="N728" s="99">
        <f t="shared" si="145"/>
        <v>5</v>
      </c>
      <c r="O728" s="99">
        <f t="shared" si="146"/>
        <v>5</v>
      </c>
      <c r="P728" s="218"/>
      <c r="Q728" s="218"/>
      <c r="R728" s="237"/>
      <c r="S728" s="237"/>
      <c r="T728" s="237"/>
    </row>
    <row r="729" spans="2:20" ht="16.5" customHeight="1">
      <c r="B729" s="2" t="s">
        <v>224</v>
      </c>
      <c r="C729" s="2" t="s">
        <v>1223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8">
        <v>0</v>
      </c>
      <c r="J729" s="99">
        <v>0</v>
      </c>
      <c r="K729" s="99">
        <v>0</v>
      </c>
      <c r="L729" s="130">
        <v>0</v>
      </c>
      <c r="M729" s="8">
        <v>0</v>
      </c>
      <c r="N729" s="99">
        <f t="shared" si="145"/>
        <v>0</v>
      </c>
      <c r="O729" s="99">
        <f t="shared" si="146"/>
        <v>0</v>
      </c>
      <c r="P729" s="218"/>
      <c r="Q729" s="218"/>
      <c r="R729" s="237"/>
      <c r="S729" s="237"/>
      <c r="T729" s="237"/>
    </row>
    <row r="730" spans="2:20" ht="33.75" customHeight="1">
      <c r="B730" s="18" t="s">
        <v>120</v>
      </c>
      <c r="C730" s="124" t="s">
        <v>1242</v>
      </c>
      <c r="D730" s="139">
        <f>D731+D732+D733+D734</f>
        <v>0</v>
      </c>
      <c r="E730" s="139">
        <f aca="true" t="shared" si="147" ref="E730:M730">E731+E732+E733+E734</f>
        <v>0</v>
      </c>
      <c r="F730" s="139">
        <f t="shared" si="147"/>
        <v>0</v>
      </c>
      <c r="G730" s="139">
        <f t="shared" si="147"/>
        <v>0</v>
      </c>
      <c r="H730" s="139">
        <f t="shared" si="147"/>
        <v>0</v>
      </c>
      <c r="I730" s="139">
        <f t="shared" si="147"/>
        <v>0</v>
      </c>
      <c r="J730" s="139">
        <f t="shared" si="147"/>
        <v>0</v>
      </c>
      <c r="K730" s="139">
        <f t="shared" si="147"/>
        <v>0</v>
      </c>
      <c r="L730" s="139">
        <f t="shared" si="147"/>
        <v>40</v>
      </c>
      <c r="M730" s="139">
        <f t="shared" si="147"/>
        <v>40</v>
      </c>
      <c r="N730" s="101">
        <f>D730+F730+H730+J730+L730</f>
        <v>40</v>
      </c>
      <c r="O730" s="101">
        <f>E730+G730+I730+K730+M730</f>
        <v>40</v>
      </c>
      <c r="P730" s="217" t="s">
        <v>1243</v>
      </c>
      <c r="Q730" s="217" t="s">
        <v>130</v>
      </c>
      <c r="R730" s="236" t="s">
        <v>17</v>
      </c>
      <c r="S730" s="236">
        <v>0</v>
      </c>
      <c r="T730" s="236">
        <v>0</v>
      </c>
    </row>
    <row r="731" spans="2:20" ht="26.25" customHeight="1">
      <c r="B731" s="2" t="s">
        <v>11</v>
      </c>
      <c r="C731" s="2" t="s">
        <v>1224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9">
        <v>0</v>
      </c>
      <c r="K731" s="99">
        <v>0</v>
      </c>
      <c r="L731" s="130">
        <v>0</v>
      </c>
      <c r="M731" s="8">
        <v>0</v>
      </c>
      <c r="N731" s="99">
        <f t="shared" si="145"/>
        <v>0</v>
      </c>
      <c r="O731" s="99">
        <f t="shared" si="146"/>
        <v>0</v>
      </c>
      <c r="P731" s="218"/>
      <c r="Q731" s="218"/>
      <c r="R731" s="237"/>
      <c r="S731" s="237"/>
      <c r="T731" s="237"/>
    </row>
    <row r="732" spans="2:20" ht="34.5" customHeight="1">
      <c r="B732" s="2" t="s">
        <v>13</v>
      </c>
      <c r="C732" s="2" t="s">
        <v>1225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8">
        <v>0</v>
      </c>
      <c r="J732" s="99">
        <v>0</v>
      </c>
      <c r="K732" s="99">
        <v>0</v>
      </c>
      <c r="L732" s="130">
        <v>20</v>
      </c>
      <c r="M732" s="8">
        <v>20</v>
      </c>
      <c r="N732" s="99">
        <f t="shared" si="145"/>
        <v>20</v>
      </c>
      <c r="O732" s="99">
        <f t="shared" si="146"/>
        <v>20</v>
      </c>
      <c r="P732" s="218"/>
      <c r="Q732" s="218"/>
      <c r="R732" s="237"/>
      <c r="S732" s="237"/>
      <c r="T732" s="237"/>
    </row>
    <row r="733" spans="2:20" ht="48.75" customHeight="1">
      <c r="B733" s="2" t="s">
        <v>15</v>
      </c>
      <c r="C733" s="2" t="s">
        <v>1226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9">
        <v>0</v>
      </c>
      <c r="K733" s="99">
        <v>0</v>
      </c>
      <c r="L733" s="130">
        <v>20</v>
      </c>
      <c r="M733" s="8">
        <v>20</v>
      </c>
      <c r="N733" s="99">
        <f t="shared" si="145"/>
        <v>20</v>
      </c>
      <c r="O733" s="99">
        <f t="shared" si="146"/>
        <v>20</v>
      </c>
      <c r="P733" s="218"/>
      <c r="Q733" s="218"/>
      <c r="R733" s="237"/>
      <c r="S733" s="237"/>
      <c r="T733" s="237"/>
    </row>
    <row r="734" spans="2:20" ht="36" customHeight="1">
      <c r="B734" s="2" t="s">
        <v>18</v>
      </c>
      <c r="C734" s="2" t="s">
        <v>1227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8">
        <v>0</v>
      </c>
      <c r="J734" s="99">
        <v>0</v>
      </c>
      <c r="K734" s="99">
        <v>0</v>
      </c>
      <c r="L734" s="130">
        <v>0</v>
      </c>
      <c r="M734" s="8">
        <v>0</v>
      </c>
      <c r="N734" s="99">
        <f t="shared" si="145"/>
        <v>0</v>
      </c>
      <c r="O734" s="99">
        <f t="shared" si="146"/>
        <v>0</v>
      </c>
      <c r="P734" s="218"/>
      <c r="Q734" s="218"/>
      <c r="R734" s="237"/>
      <c r="S734" s="237"/>
      <c r="T734" s="237"/>
    </row>
    <row r="735" spans="2:20" ht="26.25" customHeight="1">
      <c r="B735" s="18" t="s">
        <v>123</v>
      </c>
      <c r="C735" s="124" t="s">
        <v>1244</v>
      </c>
      <c r="D735" s="139">
        <f>D736</f>
        <v>0</v>
      </c>
      <c r="E735" s="139">
        <f aca="true" t="shared" si="148" ref="E735:M735">E736</f>
        <v>0</v>
      </c>
      <c r="F735" s="139">
        <f t="shared" si="148"/>
        <v>0</v>
      </c>
      <c r="G735" s="139">
        <f t="shared" si="148"/>
        <v>0</v>
      </c>
      <c r="H735" s="139">
        <f t="shared" si="148"/>
        <v>0</v>
      </c>
      <c r="I735" s="139">
        <f t="shared" si="148"/>
        <v>0</v>
      </c>
      <c r="J735" s="139">
        <f t="shared" si="148"/>
        <v>0</v>
      </c>
      <c r="K735" s="139">
        <f t="shared" si="148"/>
        <v>0</v>
      </c>
      <c r="L735" s="139">
        <f t="shared" si="148"/>
        <v>0</v>
      </c>
      <c r="M735" s="139">
        <f t="shared" si="148"/>
        <v>0</v>
      </c>
      <c r="N735" s="101">
        <f>D735+F735+H735+J735+L735</f>
        <v>0</v>
      </c>
      <c r="O735" s="101">
        <f>E735+G735+I735+K735+M735</f>
        <v>0</v>
      </c>
      <c r="P735" s="141" t="s">
        <v>204</v>
      </c>
      <c r="Q735" s="141" t="s">
        <v>204</v>
      </c>
      <c r="R735" s="141" t="s">
        <v>204</v>
      </c>
      <c r="S735" s="141" t="s">
        <v>204</v>
      </c>
      <c r="T735" s="141" t="s">
        <v>204</v>
      </c>
    </row>
    <row r="736" spans="2:20" ht="14.25" customHeight="1">
      <c r="B736" s="2" t="s">
        <v>26</v>
      </c>
      <c r="C736" s="2" t="s">
        <v>1228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9">
        <v>0</v>
      </c>
      <c r="K736" s="99">
        <v>0</v>
      </c>
      <c r="L736" s="130">
        <v>0</v>
      </c>
      <c r="M736" s="8">
        <v>0</v>
      </c>
      <c r="N736" s="99">
        <f t="shared" si="145"/>
        <v>0</v>
      </c>
      <c r="O736" s="99">
        <f t="shared" si="146"/>
        <v>0</v>
      </c>
      <c r="P736" s="141" t="s">
        <v>204</v>
      </c>
      <c r="Q736" s="141" t="s">
        <v>204</v>
      </c>
      <c r="R736" s="141" t="s">
        <v>204</v>
      </c>
      <c r="S736" s="141" t="s">
        <v>204</v>
      </c>
      <c r="T736" s="141" t="s">
        <v>204</v>
      </c>
    </row>
    <row r="737" spans="2:20" ht="23.25" customHeight="1">
      <c r="B737" s="271" t="s">
        <v>868</v>
      </c>
      <c r="C737" s="271"/>
      <c r="D737" s="89">
        <f>D723+D730+D735</f>
        <v>0</v>
      </c>
      <c r="E737" s="89">
        <f aca="true" t="shared" si="149" ref="E737:M737">E723+E730+E735</f>
        <v>0</v>
      </c>
      <c r="F737" s="89">
        <f t="shared" si="149"/>
        <v>0</v>
      </c>
      <c r="G737" s="89">
        <f t="shared" si="149"/>
        <v>0</v>
      </c>
      <c r="H737" s="89">
        <f t="shared" si="149"/>
        <v>65</v>
      </c>
      <c r="I737" s="89">
        <f t="shared" si="149"/>
        <v>60</v>
      </c>
      <c r="J737" s="89">
        <f t="shared" si="149"/>
        <v>0</v>
      </c>
      <c r="K737" s="89">
        <f t="shared" si="149"/>
        <v>0</v>
      </c>
      <c r="L737" s="89">
        <f t="shared" si="149"/>
        <v>40</v>
      </c>
      <c r="M737" s="89">
        <f t="shared" si="149"/>
        <v>40</v>
      </c>
      <c r="N737" s="114">
        <f t="shared" si="145"/>
        <v>105</v>
      </c>
      <c r="O737" s="114">
        <f t="shared" si="146"/>
        <v>100</v>
      </c>
      <c r="P737" s="14"/>
      <c r="Q737" s="14"/>
      <c r="R737" s="14"/>
      <c r="S737" s="14"/>
      <c r="T737" s="14"/>
    </row>
    <row r="738" spans="2:20" ht="23.25" customHeight="1">
      <c r="B738" s="197" t="s">
        <v>1328</v>
      </c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9"/>
    </row>
    <row r="739" spans="2:20" ht="28.5" customHeight="1">
      <c r="B739" s="197" t="s">
        <v>1245</v>
      </c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266"/>
      <c r="T739" s="267"/>
    </row>
    <row r="740" spans="2:20" ht="35.25" customHeight="1">
      <c r="B740" s="18" t="s">
        <v>118</v>
      </c>
      <c r="C740" s="124" t="s">
        <v>1246</v>
      </c>
      <c r="D740" s="139">
        <f>D741+D742+D743</f>
        <v>0</v>
      </c>
      <c r="E740" s="139">
        <f aca="true" t="shared" si="150" ref="E740:M740">E741+E742+E743</f>
        <v>0</v>
      </c>
      <c r="F740" s="139">
        <f t="shared" si="150"/>
        <v>27989</v>
      </c>
      <c r="G740" s="139">
        <f t="shared" si="150"/>
        <v>27649.3</v>
      </c>
      <c r="H740" s="139">
        <f t="shared" si="150"/>
        <v>0</v>
      </c>
      <c r="I740" s="139">
        <f t="shared" si="150"/>
        <v>0</v>
      </c>
      <c r="J740" s="139">
        <f t="shared" si="150"/>
        <v>0</v>
      </c>
      <c r="K740" s="139">
        <f t="shared" si="150"/>
        <v>0</v>
      </c>
      <c r="L740" s="139">
        <f t="shared" si="150"/>
        <v>0</v>
      </c>
      <c r="M740" s="139">
        <f t="shared" si="150"/>
        <v>0</v>
      </c>
      <c r="N740" s="101">
        <f>D740+F740+H740+J740+L740</f>
        <v>27989</v>
      </c>
      <c r="O740" s="101">
        <f>E740+G740+I740+K740+M740</f>
        <v>27649.3</v>
      </c>
      <c r="P740" s="55" t="s">
        <v>1247</v>
      </c>
      <c r="Q740" s="55" t="s">
        <v>130</v>
      </c>
      <c r="R740" s="71" t="s">
        <v>934</v>
      </c>
      <c r="S740" s="71">
        <v>16</v>
      </c>
      <c r="T740" s="71">
        <v>14</v>
      </c>
    </row>
    <row r="741" spans="2:20" ht="14.25" customHeight="1">
      <c r="B741" s="10" t="s">
        <v>9</v>
      </c>
      <c r="C741" s="10" t="s">
        <v>1229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2">
        <v>0</v>
      </c>
      <c r="J741" s="110">
        <v>0</v>
      </c>
      <c r="K741" s="110">
        <v>0</v>
      </c>
      <c r="L741" s="137">
        <v>0</v>
      </c>
      <c r="M741" s="12">
        <v>0</v>
      </c>
      <c r="N741" s="110">
        <f t="shared" si="145"/>
        <v>0</v>
      </c>
      <c r="O741" s="110">
        <f t="shared" si="146"/>
        <v>0</v>
      </c>
      <c r="P741" s="217" t="s">
        <v>1248</v>
      </c>
      <c r="Q741" s="217" t="s">
        <v>1249</v>
      </c>
      <c r="R741" s="217" t="s">
        <v>1250</v>
      </c>
      <c r="S741" s="217" t="s">
        <v>1251</v>
      </c>
      <c r="T741" s="217" t="s">
        <v>1252</v>
      </c>
    </row>
    <row r="742" spans="2:20" ht="14.25" customHeight="1">
      <c r="B742" s="2" t="s">
        <v>37</v>
      </c>
      <c r="C742" s="2" t="s">
        <v>1230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8">
        <v>0</v>
      </c>
      <c r="J742" s="99">
        <v>0</v>
      </c>
      <c r="K742" s="99">
        <v>0</v>
      </c>
      <c r="L742" s="130">
        <v>0</v>
      </c>
      <c r="M742" s="8">
        <v>0</v>
      </c>
      <c r="N742" s="99">
        <f t="shared" si="145"/>
        <v>0</v>
      </c>
      <c r="O742" s="99">
        <f t="shared" si="146"/>
        <v>0</v>
      </c>
      <c r="P742" s="218"/>
      <c r="Q742" s="218"/>
      <c r="R742" s="218"/>
      <c r="S742" s="218"/>
      <c r="T742" s="218"/>
    </row>
    <row r="743" spans="2:20" ht="14.25" customHeight="1">
      <c r="B743" s="2" t="s">
        <v>39</v>
      </c>
      <c r="C743" s="2" t="s">
        <v>1231</v>
      </c>
      <c r="D743" s="3">
        <v>0</v>
      </c>
      <c r="E743" s="3">
        <v>0</v>
      </c>
      <c r="F743" s="3">
        <v>27989</v>
      </c>
      <c r="G743" s="3">
        <v>27649.3</v>
      </c>
      <c r="H743" s="3">
        <v>0</v>
      </c>
      <c r="I743" s="8">
        <v>0</v>
      </c>
      <c r="J743" s="99">
        <v>0</v>
      </c>
      <c r="K743" s="99">
        <v>0</v>
      </c>
      <c r="L743" s="130">
        <v>0</v>
      </c>
      <c r="M743" s="8">
        <v>0</v>
      </c>
      <c r="N743" s="99">
        <f t="shared" si="145"/>
        <v>27989</v>
      </c>
      <c r="O743" s="99">
        <f t="shared" si="146"/>
        <v>27649.3</v>
      </c>
      <c r="P743" s="218"/>
      <c r="Q743" s="218"/>
      <c r="R743" s="218"/>
      <c r="S743" s="218"/>
      <c r="T743" s="218"/>
    </row>
    <row r="744" spans="2:20" ht="14.25" customHeight="1">
      <c r="B744" s="18" t="s">
        <v>120</v>
      </c>
      <c r="C744" s="124" t="s">
        <v>1253</v>
      </c>
      <c r="D744" s="139">
        <f>D745</f>
        <v>0</v>
      </c>
      <c r="E744" s="139">
        <f aca="true" t="shared" si="151" ref="E744:L744">E745</f>
        <v>0</v>
      </c>
      <c r="F744" s="139">
        <f t="shared" si="151"/>
        <v>1661.3</v>
      </c>
      <c r="G744" s="139">
        <f t="shared" si="151"/>
        <v>1661.3</v>
      </c>
      <c r="H744" s="139">
        <f t="shared" si="151"/>
        <v>0</v>
      </c>
      <c r="I744" s="139">
        <f t="shared" si="151"/>
        <v>0</v>
      </c>
      <c r="J744" s="139">
        <f t="shared" si="151"/>
        <v>0</v>
      </c>
      <c r="K744" s="139">
        <f t="shared" si="151"/>
        <v>0</v>
      </c>
      <c r="L744" s="139">
        <f t="shared" si="151"/>
        <v>0</v>
      </c>
      <c r="M744" s="139">
        <f>M745</f>
        <v>0</v>
      </c>
      <c r="N744" s="101">
        <f>D744+F744+H744+J744+L744</f>
        <v>1661.3</v>
      </c>
      <c r="O744" s="101">
        <f>E744+G744+I744+K744+M744</f>
        <v>1661.3</v>
      </c>
      <c r="P744" s="141" t="s">
        <v>204</v>
      </c>
      <c r="Q744" s="141" t="s">
        <v>204</v>
      </c>
      <c r="R744" s="141" t="s">
        <v>204</v>
      </c>
      <c r="S744" s="141" t="s">
        <v>204</v>
      </c>
      <c r="T744" s="141" t="s">
        <v>204</v>
      </c>
    </row>
    <row r="745" spans="2:20" ht="27.75" customHeight="1">
      <c r="B745" s="2" t="s">
        <v>11</v>
      </c>
      <c r="C745" s="2" t="s">
        <v>1232</v>
      </c>
      <c r="D745" s="3">
        <v>0</v>
      </c>
      <c r="E745" s="3">
        <v>0</v>
      </c>
      <c r="F745" s="3">
        <v>1661.3</v>
      </c>
      <c r="G745" s="3">
        <v>1661.3</v>
      </c>
      <c r="H745" s="3">
        <v>0</v>
      </c>
      <c r="I745" s="8">
        <v>0</v>
      </c>
      <c r="J745" s="99">
        <v>0</v>
      </c>
      <c r="K745" s="99">
        <v>0</v>
      </c>
      <c r="L745" s="130">
        <v>0</v>
      </c>
      <c r="M745" s="8">
        <v>0</v>
      </c>
      <c r="N745" s="99">
        <f t="shared" si="145"/>
        <v>1661.3</v>
      </c>
      <c r="O745" s="99">
        <f t="shared" si="146"/>
        <v>1661.3</v>
      </c>
      <c r="P745" s="141" t="s">
        <v>204</v>
      </c>
      <c r="Q745" s="141" t="s">
        <v>204</v>
      </c>
      <c r="R745" s="141" t="s">
        <v>204</v>
      </c>
      <c r="S745" s="141" t="s">
        <v>204</v>
      </c>
      <c r="T745" s="141" t="s">
        <v>204</v>
      </c>
    </row>
    <row r="746" spans="2:20" ht="27" customHeight="1">
      <c r="B746" s="271" t="s">
        <v>980</v>
      </c>
      <c r="C746" s="271"/>
      <c r="D746" s="89">
        <f>D740+D744</f>
        <v>0</v>
      </c>
      <c r="E746" s="89">
        <f aca="true" t="shared" si="152" ref="E746:L746">E740+E744</f>
        <v>0</v>
      </c>
      <c r="F746" s="89">
        <f t="shared" si="152"/>
        <v>29650.3</v>
      </c>
      <c r="G746" s="89">
        <f t="shared" si="152"/>
        <v>29310.6</v>
      </c>
      <c r="H746" s="89">
        <f t="shared" si="152"/>
        <v>0</v>
      </c>
      <c r="I746" s="89">
        <f t="shared" si="152"/>
        <v>0</v>
      </c>
      <c r="J746" s="89">
        <f t="shared" si="152"/>
        <v>0</v>
      </c>
      <c r="K746" s="89">
        <f t="shared" si="152"/>
        <v>0</v>
      </c>
      <c r="L746" s="89">
        <f t="shared" si="152"/>
        <v>0</v>
      </c>
      <c r="M746" s="89">
        <f>M740+M744</f>
        <v>0</v>
      </c>
      <c r="N746" s="114">
        <f>D746+F746+H746+J746+L746</f>
        <v>29650.3</v>
      </c>
      <c r="O746" s="114">
        <f>E746+G746+I746+K746+M746</f>
        <v>29310.6</v>
      </c>
      <c r="P746" s="14"/>
      <c r="Q746" s="14"/>
      <c r="R746" s="14"/>
      <c r="S746" s="14"/>
      <c r="T746" s="14"/>
    </row>
    <row r="747" spans="2:20" ht="27" customHeight="1">
      <c r="B747" s="197" t="s">
        <v>1329</v>
      </c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9"/>
    </row>
    <row r="748" spans="2:20" ht="27" customHeight="1">
      <c r="B748" s="215" t="s">
        <v>1254</v>
      </c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</row>
    <row r="749" spans="2:20" ht="41.25" customHeight="1">
      <c r="B749" s="18" t="s">
        <v>118</v>
      </c>
      <c r="C749" s="124" t="s">
        <v>1255</v>
      </c>
      <c r="D749" s="139">
        <f aca="true" t="shared" si="153" ref="D749:M749">D750+D751+D752</f>
        <v>0</v>
      </c>
      <c r="E749" s="139">
        <f t="shared" si="153"/>
        <v>0</v>
      </c>
      <c r="F749" s="139">
        <f t="shared" si="153"/>
        <v>0</v>
      </c>
      <c r="G749" s="139">
        <f t="shared" si="153"/>
        <v>0</v>
      </c>
      <c r="H749" s="139">
        <f t="shared" si="153"/>
        <v>96</v>
      </c>
      <c r="I749" s="139">
        <f t="shared" si="153"/>
        <v>92</v>
      </c>
      <c r="J749" s="139">
        <f t="shared" si="153"/>
        <v>0</v>
      </c>
      <c r="K749" s="139">
        <f t="shared" si="153"/>
        <v>0</v>
      </c>
      <c r="L749" s="139">
        <f t="shared" si="153"/>
        <v>0</v>
      </c>
      <c r="M749" s="139">
        <f t="shared" si="153"/>
        <v>0</v>
      </c>
      <c r="N749" s="101">
        <f>D749+F749+H749+J749+L749</f>
        <v>96</v>
      </c>
      <c r="O749" s="101">
        <f>E749+G749+I749+K749+M749</f>
        <v>92</v>
      </c>
      <c r="P749" s="55" t="s">
        <v>1256</v>
      </c>
      <c r="Q749" s="55" t="s">
        <v>130</v>
      </c>
      <c r="R749" s="71" t="s">
        <v>521</v>
      </c>
      <c r="S749" s="71">
        <v>44</v>
      </c>
      <c r="T749" s="71">
        <v>44</v>
      </c>
    </row>
    <row r="750" spans="2:20" ht="75" customHeight="1">
      <c r="B750" s="10" t="s">
        <v>9</v>
      </c>
      <c r="C750" s="10" t="s">
        <v>1233</v>
      </c>
      <c r="D750" s="11">
        <v>0</v>
      </c>
      <c r="E750" s="11">
        <v>0</v>
      </c>
      <c r="F750" s="11">
        <v>0</v>
      </c>
      <c r="G750" s="11">
        <v>0</v>
      </c>
      <c r="H750" s="11">
        <v>56</v>
      </c>
      <c r="I750" s="12">
        <v>56</v>
      </c>
      <c r="J750" s="110">
        <v>0</v>
      </c>
      <c r="K750" s="110">
        <v>0</v>
      </c>
      <c r="L750" s="137">
        <v>0</v>
      </c>
      <c r="M750" s="12">
        <v>0</v>
      </c>
      <c r="N750" s="110">
        <f t="shared" si="145"/>
        <v>56</v>
      </c>
      <c r="O750" s="110">
        <f t="shared" si="146"/>
        <v>56</v>
      </c>
      <c r="P750" s="217" t="s">
        <v>1257</v>
      </c>
      <c r="Q750" s="217" t="s">
        <v>130</v>
      </c>
      <c r="R750" s="236" t="s">
        <v>204</v>
      </c>
      <c r="S750" s="236" t="s">
        <v>204</v>
      </c>
      <c r="T750" s="236">
        <v>60</v>
      </c>
    </row>
    <row r="751" spans="2:20" ht="40.5" customHeight="1">
      <c r="B751" s="2" t="s">
        <v>37</v>
      </c>
      <c r="C751" s="2" t="s">
        <v>1234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8">
        <v>0</v>
      </c>
      <c r="J751" s="99">
        <v>0</v>
      </c>
      <c r="K751" s="99">
        <v>0</v>
      </c>
      <c r="L751" s="130">
        <v>0</v>
      </c>
      <c r="M751" s="8">
        <v>0</v>
      </c>
      <c r="N751" s="99">
        <f t="shared" si="145"/>
        <v>0</v>
      </c>
      <c r="O751" s="99">
        <f t="shared" si="146"/>
        <v>0</v>
      </c>
      <c r="P751" s="218"/>
      <c r="Q751" s="218"/>
      <c r="R751" s="237"/>
      <c r="S751" s="237"/>
      <c r="T751" s="237"/>
    </row>
    <row r="752" spans="2:20" ht="67.5" customHeight="1">
      <c r="B752" s="2" t="s">
        <v>39</v>
      </c>
      <c r="C752" s="2" t="s">
        <v>1235</v>
      </c>
      <c r="D752" s="3">
        <v>0</v>
      </c>
      <c r="E752" s="3">
        <v>0</v>
      </c>
      <c r="F752" s="3">
        <v>0</v>
      </c>
      <c r="G752" s="3">
        <v>0</v>
      </c>
      <c r="H752" s="3">
        <v>40</v>
      </c>
      <c r="I752" s="8">
        <v>36</v>
      </c>
      <c r="J752" s="99">
        <v>0</v>
      </c>
      <c r="K752" s="99">
        <v>0</v>
      </c>
      <c r="L752" s="130">
        <v>0</v>
      </c>
      <c r="M752" s="8">
        <v>0</v>
      </c>
      <c r="N752" s="99">
        <f t="shared" si="145"/>
        <v>40</v>
      </c>
      <c r="O752" s="99">
        <f t="shared" si="146"/>
        <v>36</v>
      </c>
      <c r="P752" s="218"/>
      <c r="Q752" s="218"/>
      <c r="R752" s="237"/>
      <c r="S752" s="237"/>
      <c r="T752" s="237"/>
    </row>
    <row r="753" spans="2:20" ht="51" customHeight="1">
      <c r="B753" s="18" t="s">
        <v>120</v>
      </c>
      <c r="C753" s="124" t="s">
        <v>1258</v>
      </c>
      <c r="D753" s="139">
        <f>D754+D755+D756+D757</f>
        <v>0</v>
      </c>
      <c r="E753" s="139">
        <f aca="true" t="shared" si="154" ref="E753:M753">E754+E755+E756+E757</f>
        <v>0</v>
      </c>
      <c r="F753" s="139">
        <f t="shared" si="154"/>
        <v>3433</v>
      </c>
      <c r="G753" s="139">
        <f t="shared" si="154"/>
        <v>3008.8</v>
      </c>
      <c r="H753" s="139">
        <f t="shared" si="154"/>
        <v>0</v>
      </c>
      <c r="I753" s="139">
        <f t="shared" si="154"/>
        <v>0</v>
      </c>
      <c r="J753" s="139">
        <f t="shared" si="154"/>
        <v>0</v>
      </c>
      <c r="K753" s="139">
        <f t="shared" si="154"/>
        <v>0</v>
      </c>
      <c r="L753" s="139">
        <f t="shared" si="154"/>
        <v>0</v>
      </c>
      <c r="M753" s="139">
        <f t="shared" si="154"/>
        <v>0</v>
      </c>
      <c r="N753" s="101">
        <f>D753+F753+H753+J753+L753</f>
        <v>3433</v>
      </c>
      <c r="O753" s="101">
        <f>E753+G753+I753+K753+M753</f>
        <v>3008.8</v>
      </c>
      <c r="P753" s="53" t="s">
        <v>1259</v>
      </c>
      <c r="Q753" s="53" t="s">
        <v>130</v>
      </c>
      <c r="R753" s="54" t="s">
        <v>131</v>
      </c>
      <c r="S753" s="54">
        <v>100</v>
      </c>
      <c r="T753" s="54">
        <v>100</v>
      </c>
    </row>
    <row r="754" spans="2:20" ht="38.25" customHeight="1">
      <c r="B754" s="2" t="s">
        <v>11</v>
      </c>
      <c r="C754" s="2" t="s">
        <v>1236</v>
      </c>
      <c r="D754" s="3">
        <v>0</v>
      </c>
      <c r="E754" s="3">
        <v>0</v>
      </c>
      <c r="F754" s="3">
        <v>3433</v>
      </c>
      <c r="G754" s="3">
        <v>3008.8</v>
      </c>
      <c r="H754" s="3">
        <v>0</v>
      </c>
      <c r="I754" s="8">
        <v>0</v>
      </c>
      <c r="J754" s="99">
        <v>0</v>
      </c>
      <c r="K754" s="99">
        <v>0</v>
      </c>
      <c r="L754" s="130">
        <v>0</v>
      </c>
      <c r="M754" s="8">
        <v>0</v>
      </c>
      <c r="N754" s="99">
        <f t="shared" si="145"/>
        <v>3433</v>
      </c>
      <c r="O754" s="99">
        <f t="shared" si="146"/>
        <v>3008.8</v>
      </c>
      <c r="P754" s="53" t="s">
        <v>1260</v>
      </c>
      <c r="Q754" s="53" t="s">
        <v>130</v>
      </c>
      <c r="R754" s="54" t="s">
        <v>204</v>
      </c>
      <c r="S754" s="54">
        <v>23</v>
      </c>
      <c r="T754" s="54">
        <v>21.12</v>
      </c>
    </row>
    <row r="755" spans="2:20" ht="33.75" customHeight="1">
      <c r="B755" s="2" t="s">
        <v>13</v>
      </c>
      <c r="C755" s="2" t="s">
        <v>1237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8">
        <v>0</v>
      </c>
      <c r="J755" s="99">
        <v>0</v>
      </c>
      <c r="K755" s="99">
        <v>0</v>
      </c>
      <c r="L755" s="130">
        <v>0</v>
      </c>
      <c r="M755" s="8">
        <v>0</v>
      </c>
      <c r="N755" s="99">
        <f t="shared" si="145"/>
        <v>0</v>
      </c>
      <c r="O755" s="99">
        <f t="shared" si="146"/>
        <v>0</v>
      </c>
      <c r="P755" s="53" t="s">
        <v>1261</v>
      </c>
      <c r="Q755" s="53" t="s">
        <v>1262</v>
      </c>
      <c r="R755" s="54" t="s">
        <v>204</v>
      </c>
      <c r="S755" s="54">
        <v>11.6</v>
      </c>
      <c r="T755" s="54">
        <v>29.5</v>
      </c>
    </row>
    <row r="756" spans="2:20" ht="22.5" customHeight="1">
      <c r="B756" s="2" t="s">
        <v>15</v>
      </c>
      <c r="C756" s="2" t="s">
        <v>1238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8">
        <v>0</v>
      </c>
      <c r="J756" s="99">
        <v>0</v>
      </c>
      <c r="K756" s="99">
        <v>0</v>
      </c>
      <c r="L756" s="130">
        <v>0</v>
      </c>
      <c r="M756" s="8">
        <v>0</v>
      </c>
      <c r="N756" s="99">
        <f t="shared" si="145"/>
        <v>0</v>
      </c>
      <c r="O756" s="99">
        <f t="shared" si="146"/>
        <v>0</v>
      </c>
      <c r="P756" s="53" t="s">
        <v>1263</v>
      </c>
      <c r="Q756" s="53" t="s">
        <v>291</v>
      </c>
      <c r="R756" s="54" t="s">
        <v>5</v>
      </c>
      <c r="S756" s="54">
        <v>2</v>
      </c>
      <c r="T756" s="54">
        <v>1</v>
      </c>
    </row>
    <row r="757" spans="2:20" ht="59.25" customHeight="1">
      <c r="B757" s="2" t="s">
        <v>18</v>
      </c>
      <c r="C757" s="2" t="s">
        <v>1239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8">
        <v>0</v>
      </c>
      <c r="J757" s="99">
        <v>0</v>
      </c>
      <c r="K757" s="99">
        <v>0</v>
      </c>
      <c r="L757" s="130">
        <v>0</v>
      </c>
      <c r="M757" s="8">
        <v>0</v>
      </c>
      <c r="N757" s="99">
        <f t="shared" si="145"/>
        <v>0</v>
      </c>
      <c r="O757" s="99">
        <f t="shared" si="146"/>
        <v>0</v>
      </c>
      <c r="P757" s="55" t="s">
        <v>1264</v>
      </c>
      <c r="Q757" s="55" t="s">
        <v>291</v>
      </c>
      <c r="R757" s="71" t="s">
        <v>17</v>
      </c>
      <c r="S757" s="71">
        <v>0</v>
      </c>
      <c r="T757" s="71">
        <v>0</v>
      </c>
    </row>
    <row r="758" spans="2:20" ht="24" customHeight="1">
      <c r="B758" s="271" t="s">
        <v>998</v>
      </c>
      <c r="C758" s="271"/>
      <c r="D758" s="89">
        <f>D749+D753</f>
        <v>0</v>
      </c>
      <c r="E758" s="89">
        <f aca="true" t="shared" si="155" ref="E758:M758">E749+E753</f>
        <v>0</v>
      </c>
      <c r="F758" s="89">
        <f t="shared" si="155"/>
        <v>3433</v>
      </c>
      <c r="G758" s="89">
        <f t="shared" si="155"/>
        <v>3008.8</v>
      </c>
      <c r="H758" s="89">
        <f t="shared" si="155"/>
        <v>96</v>
      </c>
      <c r="I758" s="89">
        <f t="shared" si="155"/>
        <v>92</v>
      </c>
      <c r="J758" s="89">
        <f t="shared" si="155"/>
        <v>0</v>
      </c>
      <c r="K758" s="89">
        <f t="shared" si="155"/>
        <v>0</v>
      </c>
      <c r="L758" s="89">
        <f t="shared" si="155"/>
        <v>0</v>
      </c>
      <c r="M758" s="89">
        <f t="shared" si="155"/>
        <v>0</v>
      </c>
      <c r="N758" s="114">
        <f>D758+F758+H758+J758+L758</f>
        <v>3529</v>
      </c>
      <c r="O758" s="114">
        <f>E758+G758+I758+K758+M758</f>
        <v>3100.8</v>
      </c>
      <c r="P758" s="14"/>
      <c r="Q758" s="14"/>
      <c r="R758" s="14"/>
      <c r="S758" s="14"/>
      <c r="T758" s="14"/>
    </row>
    <row r="759" spans="2:20" ht="24" customHeight="1">
      <c r="B759" s="197" t="s">
        <v>1330</v>
      </c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9"/>
    </row>
    <row r="760" spans="2:20" ht="31.5" customHeight="1">
      <c r="B760" s="370" t="s">
        <v>105</v>
      </c>
      <c r="C760" s="371"/>
      <c r="D760" s="120">
        <f>D737+D746+D758</f>
        <v>0</v>
      </c>
      <c r="E760" s="120">
        <f aca="true" t="shared" si="156" ref="E760:M760">E737+E746+E758</f>
        <v>0</v>
      </c>
      <c r="F760" s="120">
        <f t="shared" si="156"/>
        <v>33083.3</v>
      </c>
      <c r="G760" s="120">
        <f t="shared" si="156"/>
        <v>32319.399999999998</v>
      </c>
      <c r="H760" s="120">
        <f t="shared" si="156"/>
        <v>161</v>
      </c>
      <c r="I760" s="120">
        <f t="shared" si="156"/>
        <v>152</v>
      </c>
      <c r="J760" s="120">
        <f t="shared" si="156"/>
        <v>0</v>
      </c>
      <c r="K760" s="120">
        <f t="shared" si="156"/>
        <v>0</v>
      </c>
      <c r="L760" s="120">
        <f t="shared" si="156"/>
        <v>40</v>
      </c>
      <c r="M760" s="120">
        <f t="shared" si="156"/>
        <v>40</v>
      </c>
      <c r="N760" s="181">
        <f t="shared" si="145"/>
        <v>33284.3</v>
      </c>
      <c r="O760" s="181">
        <f t="shared" si="146"/>
        <v>32511.399999999998</v>
      </c>
      <c r="P760" s="159"/>
      <c r="Q760" s="159"/>
      <c r="R760" s="159"/>
      <c r="S760" s="159"/>
      <c r="T760" s="159"/>
    </row>
    <row r="761" spans="2:20" ht="66" customHeight="1">
      <c r="B761" s="246" t="s">
        <v>0</v>
      </c>
      <c r="C761" s="246" t="s">
        <v>1</v>
      </c>
      <c r="D761" s="197" t="s">
        <v>272</v>
      </c>
      <c r="E761" s="247"/>
      <c r="F761" s="248" t="s">
        <v>106</v>
      </c>
      <c r="G761" s="249"/>
      <c r="H761" s="200" t="s">
        <v>109</v>
      </c>
      <c r="I761" s="201"/>
      <c r="J761" s="372" t="s">
        <v>900</v>
      </c>
      <c r="K761" s="373"/>
      <c r="L761" s="200" t="s">
        <v>110</v>
      </c>
      <c r="M761" s="201"/>
      <c r="N761" s="200" t="s">
        <v>154</v>
      </c>
      <c r="O761" s="201"/>
      <c r="P761" s="202" t="s">
        <v>111</v>
      </c>
      <c r="Q761" s="202" t="s">
        <v>112</v>
      </c>
      <c r="R761" s="202" t="s">
        <v>113</v>
      </c>
      <c r="S761" s="202" t="s">
        <v>114</v>
      </c>
      <c r="T761" s="202" t="s">
        <v>115</v>
      </c>
    </row>
    <row r="762" spans="2:20" ht="56.25" customHeight="1">
      <c r="B762" s="224"/>
      <c r="C762" s="225"/>
      <c r="D762" s="6" t="s">
        <v>2</v>
      </c>
      <c r="E762" s="6" t="s">
        <v>3</v>
      </c>
      <c r="F762" s="5" t="s">
        <v>2</v>
      </c>
      <c r="G762" s="7" t="s">
        <v>3</v>
      </c>
      <c r="H762" s="6" t="s">
        <v>2</v>
      </c>
      <c r="I762" s="6" t="s">
        <v>3</v>
      </c>
      <c r="J762" s="6" t="s">
        <v>2</v>
      </c>
      <c r="K762" s="6" t="s">
        <v>3</v>
      </c>
      <c r="L762" s="6" t="s">
        <v>2</v>
      </c>
      <c r="M762" s="6" t="s">
        <v>3</v>
      </c>
      <c r="N762" s="6" t="s">
        <v>2</v>
      </c>
      <c r="O762" s="6" t="s">
        <v>3</v>
      </c>
      <c r="P762" s="202"/>
      <c r="Q762" s="202"/>
      <c r="R762" s="202"/>
      <c r="S762" s="202"/>
      <c r="T762" s="202"/>
    </row>
    <row r="763" spans="2:20" ht="14.25" customHeight="1">
      <c r="B763" s="13" t="s">
        <v>4</v>
      </c>
      <c r="C763" s="13" t="s">
        <v>5</v>
      </c>
      <c r="D763" s="13" t="s">
        <v>6</v>
      </c>
      <c r="E763" s="13" t="s">
        <v>449</v>
      </c>
      <c r="F763" s="13" t="s">
        <v>7</v>
      </c>
      <c r="G763" s="13" t="s">
        <v>8</v>
      </c>
      <c r="H763" s="13" t="s">
        <v>770</v>
      </c>
      <c r="I763" s="13" t="s">
        <v>771</v>
      </c>
      <c r="J763" s="13" t="s">
        <v>107</v>
      </c>
      <c r="K763" s="13" t="s">
        <v>772</v>
      </c>
      <c r="L763" s="13" t="s">
        <v>773</v>
      </c>
      <c r="M763" s="13" t="s">
        <v>108</v>
      </c>
      <c r="N763" s="13" t="s">
        <v>774</v>
      </c>
      <c r="O763" s="13" t="s">
        <v>775</v>
      </c>
      <c r="P763" s="13" t="s">
        <v>620</v>
      </c>
      <c r="Q763" s="13" t="s">
        <v>776</v>
      </c>
      <c r="R763" s="13" t="s">
        <v>777</v>
      </c>
      <c r="S763" s="13" t="s">
        <v>934</v>
      </c>
      <c r="T763" s="13" t="s">
        <v>935</v>
      </c>
    </row>
    <row r="764" spans="2:20" ht="24" customHeight="1">
      <c r="B764" s="215" t="s">
        <v>1265</v>
      </c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</row>
    <row r="765" spans="2:20" ht="24.75" customHeight="1">
      <c r="B765" s="215" t="s">
        <v>1266</v>
      </c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</row>
    <row r="766" spans="2:20" ht="84.75" customHeight="1">
      <c r="B766" s="18" t="s">
        <v>118</v>
      </c>
      <c r="C766" s="124" t="s">
        <v>1281</v>
      </c>
      <c r="D766" s="139">
        <f aca="true" t="shared" si="157" ref="D766:M766">D767+D768+D769+D770</f>
        <v>0</v>
      </c>
      <c r="E766" s="139">
        <f t="shared" si="157"/>
        <v>0</v>
      </c>
      <c r="F766" s="139">
        <f t="shared" si="157"/>
        <v>0</v>
      </c>
      <c r="G766" s="139">
        <f t="shared" si="157"/>
        <v>0</v>
      </c>
      <c r="H766" s="139">
        <f t="shared" si="157"/>
        <v>1820</v>
      </c>
      <c r="I766" s="139">
        <f t="shared" si="157"/>
        <v>1789.8</v>
      </c>
      <c r="J766" s="139">
        <f t="shared" si="157"/>
        <v>0</v>
      </c>
      <c r="K766" s="139">
        <f t="shared" si="157"/>
        <v>0</v>
      </c>
      <c r="L766" s="139">
        <f t="shared" si="157"/>
        <v>0</v>
      </c>
      <c r="M766" s="139">
        <f t="shared" si="157"/>
        <v>0</v>
      </c>
      <c r="N766" s="101">
        <f>D766+F766+H766+J766+L766</f>
        <v>1820</v>
      </c>
      <c r="O766" s="101">
        <f>E766+G766+I766+K766+M766</f>
        <v>1789.8</v>
      </c>
      <c r="P766" s="53" t="s">
        <v>1282</v>
      </c>
      <c r="Q766" s="53" t="s">
        <v>676</v>
      </c>
      <c r="R766" s="54" t="s">
        <v>677</v>
      </c>
      <c r="S766" s="54" t="s">
        <v>678</v>
      </c>
      <c r="T766" s="54" t="s">
        <v>678</v>
      </c>
    </row>
    <row r="767" spans="2:20" ht="47.25" customHeight="1">
      <c r="B767" s="2" t="s">
        <v>9</v>
      </c>
      <c r="C767" s="2" t="s">
        <v>1267</v>
      </c>
      <c r="D767" s="3">
        <v>0</v>
      </c>
      <c r="E767" s="3">
        <v>0</v>
      </c>
      <c r="F767" s="3">
        <v>0</v>
      </c>
      <c r="G767" s="3">
        <v>0</v>
      </c>
      <c r="H767" s="3">
        <v>1820</v>
      </c>
      <c r="I767" s="3">
        <v>1789.8</v>
      </c>
      <c r="J767" s="3">
        <v>0</v>
      </c>
      <c r="K767" s="3">
        <v>0</v>
      </c>
      <c r="L767" s="3">
        <v>0</v>
      </c>
      <c r="M767" s="3">
        <v>0</v>
      </c>
      <c r="N767" s="99">
        <f aca="true" t="shared" si="158" ref="N767:N785">D767+F767+H767+J767+L767</f>
        <v>1820</v>
      </c>
      <c r="O767" s="99">
        <f aca="true" t="shared" si="159" ref="O767:O785">E767+G767+I767+K767+M767</f>
        <v>1789.8</v>
      </c>
      <c r="P767" s="53" t="s">
        <v>1283</v>
      </c>
      <c r="Q767" s="53" t="s">
        <v>836</v>
      </c>
      <c r="R767" s="54" t="s">
        <v>17</v>
      </c>
      <c r="S767" s="54">
        <v>3</v>
      </c>
      <c r="T767" s="54">
        <v>0</v>
      </c>
    </row>
    <row r="768" spans="2:20" ht="40.5" customHeight="1">
      <c r="B768" s="2" t="s">
        <v>37</v>
      </c>
      <c r="C768" s="2" t="s">
        <v>1268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99">
        <f t="shared" si="158"/>
        <v>0</v>
      </c>
      <c r="O768" s="99">
        <f t="shared" si="159"/>
        <v>0</v>
      </c>
      <c r="P768" s="53" t="s">
        <v>1284</v>
      </c>
      <c r="Q768" s="53" t="s">
        <v>836</v>
      </c>
      <c r="R768" s="54" t="s">
        <v>17</v>
      </c>
      <c r="S768" s="54">
        <v>1</v>
      </c>
      <c r="T768" s="54">
        <v>0</v>
      </c>
    </row>
    <row r="769" spans="2:20" ht="45.75" customHeight="1">
      <c r="B769" s="2" t="s">
        <v>39</v>
      </c>
      <c r="C769" s="2" t="s">
        <v>1269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99">
        <f t="shared" si="158"/>
        <v>0</v>
      </c>
      <c r="O769" s="99">
        <f t="shared" si="159"/>
        <v>0</v>
      </c>
      <c r="P769" s="53" t="s">
        <v>1285</v>
      </c>
      <c r="Q769" s="53" t="s">
        <v>836</v>
      </c>
      <c r="R769" s="54" t="s">
        <v>17</v>
      </c>
      <c r="S769" s="54">
        <v>2</v>
      </c>
      <c r="T769" s="54">
        <v>0</v>
      </c>
    </row>
    <row r="770" spans="2:20" ht="49.5" customHeight="1">
      <c r="B770" s="241" t="s">
        <v>220</v>
      </c>
      <c r="C770" s="241" t="s">
        <v>1270</v>
      </c>
      <c r="D770" s="238">
        <v>0</v>
      </c>
      <c r="E770" s="238">
        <v>0</v>
      </c>
      <c r="F770" s="238">
        <v>0</v>
      </c>
      <c r="G770" s="238">
        <v>0</v>
      </c>
      <c r="H770" s="238">
        <v>0</v>
      </c>
      <c r="I770" s="238">
        <v>0</v>
      </c>
      <c r="J770" s="238">
        <v>0</v>
      </c>
      <c r="K770" s="238">
        <v>0</v>
      </c>
      <c r="L770" s="238">
        <v>0</v>
      </c>
      <c r="M770" s="238">
        <v>0</v>
      </c>
      <c r="N770" s="238">
        <f t="shared" si="158"/>
        <v>0</v>
      </c>
      <c r="O770" s="238">
        <f t="shared" si="159"/>
        <v>0</v>
      </c>
      <c r="P770" s="53" t="s">
        <v>1286</v>
      </c>
      <c r="Q770" s="53" t="s">
        <v>836</v>
      </c>
      <c r="R770" s="54" t="s">
        <v>17</v>
      </c>
      <c r="S770" s="54">
        <v>3</v>
      </c>
      <c r="T770" s="54">
        <v>0</v>
      </c>
    </row>
    <row r="771" spans="2:20" ht="38.25" customHeight="1">
      <c r="B771" s="242"/>
      <c r="C771" s="242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53" t="s">
        <v>1287</v>
      </c>
      <c r="Q771" s="53" t="s">
        <v>836</v>
      </c>
      <c r="R771" s="54" t="s">
        <v>17</v>
      </c>
      <c r="S771" s="54">
        <v>1</v>
      </c>
      <c r="T771" s="54">
        <v>0</v>
      </c>
    </row>
    <row r="772" spans="2:20" ht="38.25" customHeight="1">
      <c r="B772" s="243"/>
      <c r="C772" s="243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55" t="s">
        <v>1288</v>
      </c>
      <c r="Q772" s="55" t="s">
        <v>836</v>
      </c>
      <c r="R772" s="71" t="s">
        <v>17</v>
      </c>
      <c r="S772" s="71">
        <v>2</v>
      </c>
      <c r="T772" s="71">
        <v>0</v>
      </c>
    </row>
    <row r="773" spans="2:20" ht="85.5" customHeight="1">
      <c r="B773" s="18" t="s">
        <v>120</v>
      </c>
      <c r="C773" s="124" t="s">
        <v>1289</v>
      </c>
      <c r="D773" s="139">
        <f>D774+D775+D776+D777+D778</f>
        <v>0</v>
      </c>
      <c r="E773" s="139">
        <f aca="true" t="shared" si="160" ref="E773:M773">E774+E775+E776+E777+E778</f>
        <v>0</v>
      </c>
      <c r="F773" s="139">
        <f t="shared" si="160"/>
        <v>0</v>
      </c>
      <c r="G773" s="139">
        <f t="shared" si="160"/>
        <v>0</v>
      </c>
      <c r="H773" s="139">
        <f t="shared" si="160"/>
        <v>0</v>
      </c>
      <c r="I773" s="139">
        <f t="shared" si="160"/>
        <v>0</v>
      </c>
      <c r="J773" s="139">
        <f t="shared" si="160"/>
        <v>0</v>
      </c>
      <c r="K773" s="139">
        <f t="shared" si="160"/>
        <v>0</v>
      </c>
      <c r="L773" s="139">
        <f t="shared" si="160"/>
        <v>0</v>
      </c>
      <c r="M773" s="139">
        <f t="shared" si="160"/>
        <v>0</v>
      </c>
      <c r="N773" s="101">
        <f>D773+F773+H773+J773+L773</f>
        <v>0</v>
      </c>
      <c r="O773" s="101">
        <f>E773+G773+I773+K773+M773</f>
        <v>0</v>
      </c>
      <c r="P773" s="217" t="s">
        <v>1290</v>
      </c>
      <c r="Q773" s="217" t="s">
        <v>130</v>
      </c>
      <c r="R773" s="236" t="s">
        <v>171</v>
      </c>
      <c r="S773" s="236">
        <v>100</v>
      </c>
      <c r="T773" s="236">
        <v>100</v>
      </c>
    </row>
    <row r="774" spans="2:20" ht="14.25" customHeight="1">
      <c r="B774" s="2" t="s">
        <v>11</v>
      </c>
      <c r="C774" s="2" t="s">
        <v>1271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99">
        <f t="shared" si="158"/>
        <v>0</v>
      </c>
      <c r="O774" s="99">
        <f t="shared" si="159"/>
        <v>0</v>
      </c>
      <c r="P774" s="218"/>
      <c r="Q774" s="218"/>
      <c r="R774" s="237"/>
      <c r="S774" s="237"/>
      <c r="T774" s="237"/>
    </row>
    <row r="775" spans="2:20" ht="14.25" customHeight="1">
      <c r="B775" s="2" t="s">
        <v>13</v>
      </c>
      <c r="C775" s="2" t="s">
        <v>1272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99">
        <f t="shared" si="158"/>
        <v>0</v>
      </c>
      <c r="O775" s="99">
        <f t="shared" si="159"/>
        <v>0</v>
      </c>
      <c r="P775" s="218"/>
      <c r="Q775" s="218"/>
      <c r="R775" s="237"/>
      <c r="S775" s="237"/>
      <c r="T775" s="237"/>
    </row>
    <row r="776" spans="2:20" ht="14.25" customHeight="1">
      <c r="B776" s="2" t="s">
        <v>15</v>
      </c>
      <c r="C776" s="2" t="s">
        <v>1273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9">
        <f t="shared" si="158"/>
        <v>0</v>
      </c>
      <c r="O776" s="99">
        <f t="shared" si="159"/>
        <v>0</v>
      </c>
      <c r="P776" s="218"/>
      <c r="Q776" s="218"/>
      <c r="R776" s="237"/>
      <c r="S776" s="237"/>
      <c r="T776" s="237"/>
    </row>
    <row r="777" spans="2:20" ht="14.25" customHeight="1">
      <c r="B777" s="2" t="s">
        <v>18</v>
      </c>
      <c r="C777" s="2" t="s">
        <v>1274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9">
        <f t="shared" si="158"/>
        <v>0</v>
      </c>
      <c r="O777" s="99">
        <f t="shared" si="159"/>
        <v>0</v>
      </c>
      <c r="P777" s="218"/>
      <c r="Q777" s="218"/>
      <c r="R777" s="237"/>
      <c r="S777" s="237"/>
      <c r="T777" s="237"/>
    </row>
    <row r="778" spans="2:20" ht="14.25" customHeight="1">
      <c r="B778" s="2" t="s">
        <v>20</v>
      </c>
      <c r="C778" s="2" t="s">
        <v>1275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99">
        <f t="shared" si="158"/>
        <v>0</v>
      </c>
      <c r="O778" s="99">
        <f t="shared" si="159"/>
        <v>0</v>
      </c>
      <c r="P778" s="218"/>
      <c r="Q778" s="218"/>
      <c r="R778" s="237"/>
      <c r="S778" s="237"/>
      <c r="T778" s="237"/>
    </row>
    <row r="779" spans="2:20" ht="36.75" customHeight="1">
      <c r="B779" s="18" t="s">
        <v>123</v>
      </c>
      <c r="C779" s="124" t="s">
        <v>1291</v>
      </c>
      <c r="D779" s="139">
        <f>D780+D783+D784</f>
        <v>0</v>
      </c>
      <c r="E779" s="139">
        <f aca="true" t="shared" si="161" ref="E779:M779">E780+E783+E784</f>
        <v>0</v>
      </c>
      <c r="F779" s="139">
        <f t="shared" si="161"/>
        <v>0</v>
      </c>
      <c r="G779" s="139">
        <f t="shared" si="161"/>
        <v>0</v>
      </c>
      <c r="H779" s="139">
        <f t="shared" si="161"/>
        <v>180</v>
      </c>
      <c r="I779" s="139">
        <f t="shared" si="161"/>
        <v>180</v>
      </c>
      <c r="J779" s="139">
        <f t="shared" si="161"/>
        <v>4655.5</v>
      </c>
      <c r="K779" s="139">
        <f t="shared" si="161"/>
        <v>4655.5</v>
      </c>
      <c r="L779" s="139">
        <f t="shared" si="161"/>
        <v>0</v>
      </c>
      <c r="M779" s="139">
        <f t="shared" si="161"/>
        <v>0</v>
      </c>
      <c r="N779" s="101">
        <f>D779+F779+H779+J779+L779</f>
        <v>4835.5</v>
      </c>
      <c r="O779" s="101">
        <f>E779+G779+I779+K779+M779</f>
        <v>4835.5</v>
      </c>
      <c r="P779" s="53" t="s">
        <v>1292</v>
      </c>
      <c r="Q779" s="53" t="s">
        <v>836</v>
      </c>
      <c r="R779" s="54" t="s">
        <v>204</v>
      </c>
      <c r="S779" s="54">
        <v>1</v>
      </c>
      <c r="T779" s="54">
        <v>1</v>
      </c>
    </row>
    <row r="780" spans="2:20" ht="27" customHeight="1">
      <c r="B780" s="2" t="s">
        <v>26</v>
      </c>
      <c r="C780" s="2" t="s">
        <v>1276</v>
      </c>
      <c r="D780" s="19">
        <f>D781+D782</f>
        <v>0</v>
      </c>
      <c r="E780" s="19">
        <f aca="true" t="shared" si="162" ref="E780:M780">E781+E782</f>
        <v>0</v>
      </c>
      <c r="F780" s="19">
        <f t="shared" si="162"/>
        <v>0</v>
      </c>
      <c r="G780" s="19">
        <f t="shared" si="162"/>
        <v>0</v>
      </c>
      <c r="H780" s="19">
        <f t="shared" si="162"/>
        <v>180</v>
      </c>
      <c r="I780" s="19">
        <f t="shared" si="162"/>
        <v>180</v>
      </c>
      <c r="J780" s="19">
        <f t="shared" si="162"/>
        <v>0</v>
      </c>
      <c r="K780" s="19">
        <f t="shared" si="162"/>
        <v>0</v>
      </c>
      <c r="L780" s="19">
        <f t="shared" si="162"/>
        <v>0</v>
      </c>
      <c r="M780" s="19">
        <f t="shared" si="162"/>
        <v>0</v>
      </c>
      <c r="N780" s="101">
        <f t="shared" si="158"/>
        <v>180</v>
      </c>
      <c r="O780" s="101">
        <f t="shared" si="159"/>
        <v>180</v>
      </c>
      <c r="P780" s="55" t="s">
        <v>1293</v>
      </c>
      <c r="Q780" s="55" t="s">
        <v>1294</v>
      </c>
      <c r="R780" s="71" t="s">
        <v>204</v>
      </c>
      <c r="S780" s="71">
        <v>27.03</v>
      </c>
      <c r="T780" s="71">
        <v>27.03</v>
      </c>
    </row>
    <row r="781" spans="2:20" ht="22.5" customHeight="1">
      <c r="B781" s="4" t="s">
        <v>51</v>
      </c>
      <c r="C781" s="2" t="s">
        <v>1277</v>
      </c>
      <c r="D781" s="3">
        <v>0</v>
      </c>
      <c r="E781" s="3">
        <v>0</v>
      </c>
      <c r="F781" s="3">
        <v>0</v>
      </c>
      <c r="G781" s="3">
        <v>0</v>
      </c>
      <c r="H781" s="3">
        <v>80</v>
      </c>
      <c r="I781" s="3">
        <v>80</v>
      </c>
      <c r="J781" s="3">
        <v>0</v>
      </c>
      <c r="K781" s="3">
        <v>0</v>
      </c>
      <c r="L781" s="3">
        <v>0</v>
      </c>
      <c r="M781" s="3">
        <v>0</v>
      </c>
      <c r="N781" s="99">
        <f t="shared" si="158"/>
        <v>80</v>
      </c>
      <c r="O781" s="99">
        <f t="shared" si="159"/>
        <v>80</v>
      </c>
      <c r="P781" s="217" t="s">
        <v>1295</v>
      </c>
      <c r="Q781" s="217" t="s">
        <v>1294</v>
      </c>
      <c r="R781" s="236" t="s">
        <v>204</v>
      </c>
      <c r="S781" s="236">
        <v>47.6</v>
      </c>
      <c r="T781" s="236">
        <v>47.6</v>
      </c>
    </row>
    <row r="782" spans="2:20" ht="23.25" customHeight="1">
      <c r="B782" s="4" t="s">
        <v>53</v>
      </c>
      <c r="C782" s="2" t="s">
        <v>1278</v>
      </c>
      <c r="D782" s="3">
        <v>0</v>
      </c>
      <c r="E782" s="3">
        <v>0</v>
      </c>
      <c r="F782" s="3">
        <v>0</v>
      </c>
      <c r="G782" s="3">
        <v>0</v>
      </c>
      <c r="H782" s="3">
        <v>100</v>
      </c>
      <c r="I782" s="3">
        <v>100</v>
      </c>
      <c r="J782" s="3">
        <v>0</v>
      </c>
      <c r="K782" s="3">
        <v>0</v>
      </c>
      <c r="L782" s="3">
        <v>0</v>
      </c>
      <c r="M782" s="3">
        <v>0</v>
      </c>
      <c r="N782" s="99">
        <f t="shared" si="158"/>
        <v>100</v>
      </c>
      <c r="O782" s="99">
        <f t="shared" si="159"/>
        <v>100</v>
      </c>
      <c r="P782" s="218"/>
      <c r="Q782" s="218"/>
      <c r="R782" s="237"/>
      <c r="S782" s="237"/>
      <c r="T782" s="237"/>
    </row>
    <row r="783" spans="2:20" ht="14.25" customHeight="1">
      <c r="B783" s="2" t="s">
        <v>28</v>
      </c>
      <c r="C783" s="2" t="s">
        <v>1279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3712.5</v>
      </c>
      <c r="K783" s="3">
        <v>3712.5</v>
      </c>
      <c r="L783" s="3">
        <v>0</v>
      </c>
      <c r="M783" s="3">
        <v>0</v>
      </c>
      <c r="N783" s="99">
        <f t="shared" si="158"/>
        <v>3712.5</v>
      </c>
      <c r="O783" s="99">
        <f t="shared" si="159"/>
        <v>3712.5</v>
      </c>
      <c r="P783" s="218"/>
      <c r="Q783" s="218"/>
      <c r="R783" s="237"/>
      <c r="S783" s="237"/>
      <c r="T783" s="237"/>
    </row>
    <row r="784" spans="2:20" ht="14.25" customHeight="1">
      <c r="B784" s="2" t="s">
        <v>93</v>
      </c>
      <c r="C784" s="2" t="s">
        <v>1280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943</v>
      </c>
      <c r="K784" s="3">
        <v>943</v>
      </c>
      <c r="L784" s="3">
        <v>0</v>
      </c>
      <c r="M784" s="3">
        <v>0</v>
      </c>
      <c r="N784" s="99">
        <f t="shared" si="158"/>
        <v>943</v>
      </c>
      <c r="O784" s="99">
        <f t="shared" si="159"/>
        <v>943</v>
      </c>
      <c r="P784" s="218"/>
      <c r="Q784" s="218"/>
      <c r="R784" s="237"/>
      <c r="S784" s="237"/>
      <c r="T784" s="237"/>
    </row>
    <row r="785" spans="2:20" ht="30.75" customHeight="1">
      <c r="B785" s="232" t="s">
        <v>105</v>
      </c>
      <c r="C785" s="233"/>
      <c r="D785" s="89">
        <f>D766+D773+D779</f>
        <v>0</v>
      </c>
      <c r="E785" s="89">
        <f aca="true" t="shared" si="163" ref="E785:L785">E766+E773+E779</f>
        <v>0</v>
      </c>
      <c r="F785" s="89">
        <f t="shared" si="163"/>
        <v>0</v>
      </c>
      <c r="G785" s="89">
        <f t="shared" si="163"/>
        <v>0</v>
      </c>
      <c r="H785" s="89">
        <f t="shared" si="163"/>
        <v>2000</v>
      </c>
      <c r="I785" s="89">
        <f t="shared" si="163"/>
        <v>1969.8</v>
      </c>
      <c r="J785" s="89">
        <f t="shared" si="163"/>
        <v>4655.5</v>
      </c>
      <c r="K785" s="89">
        <f t="shared" si="163"/>
        <v>4655.5</v>
      </c>
      <c r="L785" s="89">
        <f t="shared" si="163"/>
        <v>0</v>
      </c>
      <c r="M785" s="89">
        <f>M766+M773+M779</f>
        <v>0</v>
      </c>
      <c r="N785" s="114">
        <f t="shared" si="158"/>
        <v>6655.5</v>
      </c>
      <c r="O785" s="114">
        <f t="shared" si="159"/>
        <v>6625.3</v>
      </c>
      <c r="P785" s="14"/>
      <c r="Q785" s="14"/>
      <c r="R785" s="14"/>
      <c r="S785" s="14"/>
      <c r="T785" s="14"/>
    </row>
    <row r="786" spans="2:20" ht="30.75" customHeight="1">
      <c r="B786" s="197" t="s">
        <v>1331</v>
      </c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9"/>
    </row>
    <row r="787" spans="2:20" ht="43.5" customHeight="1">
      <c r="B787" s="376" t="s">
        <v>1296</v>
      </c>
      <c r="C787" s="377"/>
      <c r="D787" s="185">
        <f aca="true" t="shared" si="164" ref="D787:M787">D97+D156+D193+D284+D440+D490+D518+D567+D585+D609+D650+D689+D719+D760+D785</f>
        <v>6894</v>
      </c>
      <c r="E787" s="185">
        <f t="shared" si="164"/>
        <v>4856.360000000001</v>
      </c>
      <c r="F787" s="185">
        <f t="shared" si="164"/>
        <v>280897.55</v>
      </c>
      <c r="G787" s="185">
        <f t="shared" si="164"/>
        <v>272483.76</v>
      </c>
      <c r="H787" s="185">
        <f t="shared" si="164"/>
        <v>362153.01</v>
      </c>
      <c r="I787" s="185">
        <f t="shared" si="164"/>
        <v>340273.12</v>
      </c>
      <c r="J787" s="185">
        <f t="shared" si="164"/>
        <v>15438.5</v>
      </c>
      <c r="K787" s="185">
        <f t="shared" si="164"/>
        <v>15438.5</v>
      </c>
      <c r="L787" s="185">
        <f t="shared" si="164"/>
        <v>485735.77999999997</v>
      </c>
      <c r="M787" s="185">
        <f t="shared" si="164"/>
        <v>198909.69</v>
      </c>
      <c r="N787" s="185">
        <f>D787+F787+H787+J787+L787</f>
        <v>1151118.84</v>
      </c>
      <c r="O787" s="185">
        <f>E787+G787+I787+K787+M787</f>
        <v>831961.4299999999</v>
      </c>
      <c r="P787" s="159"/>
      <c r="Q787" s="159"/>
      <c r="R787" s="159"/>
      <c r="S787" s="159"/>
      <c r="T787" s="159"/>
    </row>
  </sheetData>
  <sheetProtection/>
  <mergeCells count="956">
    <mergeCell ref="U483:U484"/>
    <mergeCell ref="U485:U486"/>
    <mergeCell ref="U487:U488"/>
    <mergeCell ref="U563:U564"/>
    <mergeCell ref="U664:U665"/>
    <mergeCell ref="U373:U374"/>
    <mergeCell ref="U375:U377"/>
    <mergeCell ref="U411:U412"/>
    <mergeCell ref="U419:U420"/>
    <mergeCell ref="U425:U430"/>
    <mergeCell ref="U479:U480"/>
    <mergeCell ref="U201:U204"/>
    <mergeCell ref="U219:U221"/>
    <mergeCell ref="U222:U228"/>
    <mergeCell ref="U267:U271"/>
    <mergeCell ref="U274:U282"/>
    <mergeCell ref="U358:U360"/>
    <mergeCell ref="B178:T178"/>
    <mergeCell ref="B187:T187"/>
    <mergeCell ref="B194:T194"/>
    <mergeCell ref="B213:T213"/>
    <mergeCell ref="B230:T230"/>
    <mergeCell ref="B253:T253"/>
    <mergeCell ref="P182:P183"/>
    <mergeCell ref="Q182:Q183"/>
    <mergeCell ref="R182:R183"/>
    <mergeCell ref="S182:S183"/>
    <mergeCell ref="B89:T89"/>
    <mergeCell ref="B98:T98"/>
    <mergeCell ref="B116:T116"/>
    <mergeCell ref="B133:T133"/>
    <mergeCell ref="B144:T144"/>
    <mergeCell ref="B157:T157"/>
    <mergeCell ref="B134:T134"/>
    <mergeCell ref="S120:S124"/>
    <mergeCell ref="T120:T124"/>
    <mergeCell ref="B132:C132"/>
    <mergeCell ref="B785:C785"/>
    <mergeCell ref="B787:C787"/>
    <mergeCell ref="J2:K2"/>
    <mergeCell ref="J99:K99"/>
    <mergeCell ref="J158:K158"/>
    <mergeCell ref="J195:K195"/>
    <mergeCell ref="J441:K441"/>
    <mergeCell ref="J206:J211"/>
    <mergeCell ref="K206:K211"/>
    <mergeCell ref="J286:K286"/>
    <mergeCell ref="T773:T778"/>
    <mergeCell ref="P781:P784"/>
    <mergeCell ref="Q781:Q784"/>
    <mergeCell ref="R781:R784"/>
    <mergeCell ref="S781:S784"/>
    <mergeCell ref="T781:T784"/>
    <mergeCell ref="N770:N772"/>
    <mergeCell ref="O770:O772"/>
    <mergeCell ref="P773:P778"/>
    <mergeCell ref="Q773:Q778"/>
    <mergeCell ref="R773:R778"/>
    <mergeCell ref="S773:S778"/>
    <mergeCell ref="H770:H772"/>
    <mergeCell ref="I770:I772"/>
    <mergeCell ref="J770:J772"/>
    <mergeCell ref="K770:K772"/>
    <mergeCell ref="L770:L772"/>
    <mergeCell ref="M770:M772"/>
    <mergeCell ref="B770:B772"/>
    <mergeCell ref="C770:C772"/>
    <mergeCell ref="D770:D772"/>
    <mergeCell ref="E770:E772"/>
    <mergeCell ref="F770:F772"/>
    <mergeCell ref="G770:G772"/>
    <mergeCell ref="Q761:Q762"/>
    <mergeCell ref="R761:R762"/>
    <mergeCell ref="S761:S762"/>
    <mergeCell ref="T761:T762"/>
    <mergeCell ref="B764:T764"/>
    <mergeCell ref="B765:T765"/>
    <mergeCell ref="F761:G761"/>
    <mergeCell ref="H761:I761"/>
    <mergeCell ref="J761:K761"/>
    <mergeCell ref="L761:M761"/>
    <mergeCell ref="N761:O761"/>
    <mergeCell ref="P761:P762"/>
    <mergeCell ref="B721:T721"/>
    <mergeCell ref="B722:T722"/>
    <mergeCell ref="P723:P729"/>
    <mergeCell ref="Q723:Q729"/>
    <mergeCell ref="R723:R729"/>
    <mergeCell ref="S723:S729"/>
    <mergeCell ref="T723:T729"/>
    <mergeCell ref="P730:P734"/>
    <mergeCell ref="B746:C746"/>
    <mergeCell ref="Q730:Q734"/>
    <mergeCell ref="R730:R734"/>
    <mergeCell ref="S730:S734"/>
    <mergeCell ref="T730:T734"/>
    <mergeCell ref="B737:C737"/>
    <mergeCell ref="B739:T739"/>
    <mergeCell ref="R750:R752"/>
    <mergeCell ref="S750:S752"/>
    <mergeCell ref="T750:T752"/>
    <mergeCell ref="P741:P743"/>
    <mergeCell ref="Q741:Q743"/>
    <mergeCell ref="R741:R743"/>
    <mergeCell ref="S741:S743"/>
    <mergeCell ref="T741:T743"/>
    <mergeCell ref="J690:K690"/>
    <mergeCell ref="B719:C719"/>
    <mergeCell ref="B758:C758"/>
    <mergeCell ref="B760:C760"/>
    <mergeCell ref="B761:B762"/>
    <mergeCell ref="C761:C762"/>
    <mergeCell ref="D761:E761"/>
    <mergeCell ref="B748:T748"/>
    <mergeCell ref="P750:P752"/>
    <mergeCell ref="Q750:Q752"/>
    <mergeCell ref="B694:T694"/>
    <mergeCell ref="P714:P718"/>
    <mergeCell ref="Q714:Q718"/>
    <mergeCell ref="R714:R718"/>
    <mergeCell ref="S714:S718"/>
    <mergeCell ref="T714:T718"/>
    <mergeCell ref="O679:O686"/>
    <mergeCell ref="J679:J686"/>
    <mergeCell ref="P690:P691"/>
    <mergeCell ref="Q690:Q691"/>
    <mergeCell ref="R690:R691"/>
    <mergeCell ref="B689:C689"/>
    <mergeCell ref="B690:B691"/>
    <mergeCell ref="C690:C691"/>
    <mergeCell ref="D690:E690"/>
    <mergeCell ref="F690:G690"/>
    <mergeCell ref="B687:C687"/>
    <mergeCell ref="B677:T677"/>
    <mergeCell ref="B679:B686"/>
    <mergeCell ref="C679:C686"/>
    <mergeCell ref="D679:D686"/>
    <mergeCell ref="E679:E686"/>
    <mergeCell ref="F679:F686"/>
    <mergeCell ref="G679:G686"/>
    <mergeCell ref="H679:H686"/>
    <mergeCell ref="K679:K686"/>
    <mergeCell ref="I679:I686"/>
    <mergeCell ref="P672:P674"/>
    <mergeCell ref="Q672:Q674"/>
    <mergeCell ref="R672:R674"/>
    <mergeCell ref="S672:S674"/>
    <mergeCell ref="T672:T674"/>
    <mergeCell ref="B676:T676"/>
    <mergeCell ref="L679:L686"/>
    <mergeCell ref="M679:M686"/>
    <mergeCell ref="N679:N686"/>
    <mergeCell ref="B675:C675"/>
    <mergeCell ref="B666:C666"/>
    <mergeCell ref="B668:T668"/>
    <mergeCell ref="P669:P671"/>
    <mergeCell ref="Q669:Q671"/>
    <mergeCell ref="R669:R671"/>
    <mergeCell ref="S669:S671"/>
    <mergeCell ref="T669:T671"/>
    <mergeCell ref="B667:T667"/>
    <mergeCell ref="B660:C660"/>
    <mergeCell ref="B662:T662"/>
    <mergeCell ref="P664:P665"/>
    <mergeCell ref="Q664:Q665"/>
    <mergeCell ref="R664:R665"/>
    <mergeCell ref="S664:S665"/>
    <mergeCell ref="T664:T665"/>
    <mergeCell ref="B661:T661"/>
    <mergeCell ref="R651:R652"/>
    <mergeCell ref="S651:S652"/>
    <mergeCell ref="T651:T652"/>
    <mergeCell ref="B654:T654"/>
    <mergeCell ref="B655:T655"/>
    <mergeCell ref="P657:P659"/>
    <mergeCell ref="Q657:Q659"/>
    <mergeCell ref="R657:R659"/>
    <mergeCell ref="S657:S659"/>
    <mergeCell ref="T657:T659"/>
    <mergeCell ref="H651:I651"/>
    <mergeCell ref="J651:K651"/>
    <mergeCell ref="L651:M651"/>
    <mergeCell ref="N651:O651"/>
    <mergeCell ref="P651:P652"/>
    <mergeCell ref="Q651:Q652"/>
    <mergeCell ref="B648:C648"/>
    <mergeCell ref="B650:C650"/>
    <mergeCell ref="B651:B652"/>
    <mergeCell ref="C651:C652"/>
    <mergeCell ref="D651:E651"/>
    <mergeCell ref="F651:G651"/>
    <mergeCell ref="R640:R642"/>
    <mergeCell ref="S640:S642"/>
    <mergeCell ref="T640:T642"/>
    <mergeCell ref="P646:P647"/>
    <mergeCell ref="Q646:Q647"/>
    <mergeCell ref="R646:R647"/>
    <mergeCell ref="S646:S647"/>
    <mergeCell ref="T646:T647"/>
    <mergeCell ref="L636:L638"/>
    <mergeCell ref="M636:M638"/>
    <mergeCell ref="N636:N638"/>
    <mergeCell ref="O636:O638"/>
    <mergeCell ref="P640:P642"/>
    <mergeCell ref="Q640:Q642"/>
    <mergeCell ref="P632:P634"/>
    <mergeCell ref="Q632:Q634"/>
    <mergeCell ref="R632:R634"/>
    <mergeCell ref="S632:S634"/>
    <mergeCell ref="T632:T634"/>
    <mergeCell ref="B636:B638"/>
    <mergeCell ref="C636:C638"/>
    <mergeCell ref="D636:D638"/>
    <mergeCell ref="E636:E638"/>
    <mergeCell ref="F636:F638"/>
    <mergeCell ref="B626:C626"/>
    <mergeCell ref="B628:T628"/>
    <mergeCell ref="P629:P631"/>
    <mergeCell ref="Q629:Q631"/>
    <mergeCell ref="R629:R631"/>
    <mergeCell ref="S629:S631"/>
    <mergeCell ref="T629:T631"/>
    <mergeCell ref="P622:P623"/>
    <mergeCell ref="Q622:Q623"/>
    <mergeCell ref="R622:R623"/>
    <mergeCell ref="S622:S623"/>
    <mergeCell ref="T622:T623"/>
    <mergeCell ref="P624:P625"/>
    <mergeCell ref="Q624:Q625"/>
    <mergeCell ref="R624:R625"/>
    <mergeCell ref="S624:S625"/>
    <mergeCell ref="T624:T625"/>
    <mergeCell ref="T611:T612"/>
    <mergeCell ref="B614:T614"/>
    <mergeCell ref="B615:T615"/>
    <mergeCell ref="P618:P619"/>
    <mergeCell ref="Q618:Q619"/>
    <mergeCell ref="R618:R619"/>
    <mergeCell ref="S618:S619"/>
    <mergeCell ref="T618:T619"/>
    <mergeCell ref="L611:M611"/>
    <mergeCell ref="N611:O611"/>
    <mergeCell ref="P611:P612"/>
    <mergeCell ref="Q611:Q612"/>
    <mergeCell ref="R611:R612"/>
    <mergeCell ref="S611:S612"/>
    <mergeCell ref="B611:B612"/>
    <mergeCell ref="C611:C612"/>
    <mergeCell ref="D611:E611"/>
    <mergeCell ref="F611:G611"/>
    <mergeCell ref="H611:I611"/>
    <mergeCell ref="J611:K611"/>
    <mergeCell ref="P607:P608"/>
    <mergeCell ref="Q607:Q608"/>
    <mergeCell ref="R607:R608"/>
    <mergeCell ref="S607:S608"/>
    <mergeCell ref="T607:T608"/>
    <mergeCell ref="B609:C609"/>
    <mergeCell ref="P602:P604"/>
    <mergeCell ref="Q602:Q604"/>
    <mergeCell ref="R602:R604"/>
    <mergeCell ref="S602:S604"/>
    <mergeCell ref="T602:T604"/>
    <mergeCell ref="G636:G638"/>
    <mergeCell ref="H636:H638"/>
    <mergeCell ref="I636:I638"/>
    <mergeCell ref="J636:J638"/>
    <mergeCell ref="K636:K638"/>
    <mergeCell ref="S587:S588"/>
    <mergeCell ref="T587:T588"/>
    <mergeCell ref="B590:T590"/>
    <mergeCell ref="B591:T591"/>
    <mergeCell ref="P593:P597"/>
    <mergeCell ref="Q593:Q597"/>
    <mergeCell ref="R593:R597"/>
    <mergeCell ref="S593:S597"/>
    <mergeCell ref="T593:T597"/>
    <mergeCell ref="J587:K587"/>
    <mergeCell ref="R587:R588"/>
    <mergeCell ref="B585:C585"/>
    <mergeCell ref="B587:B588"/>
    <mergeCell ref="C587:C588"/>
    <mergeCell ref="D587:E587"/>
    <mergeCell ref="F587:G587"/>
    <mergeCell ref="H587:I587"/>
    <mergeCell ref="O576:O577"/>
    <mergeCell ref="P579:P580"/>
    <mergeCell ref="Q579:Q580"/>
    <mergeCell ref="R579:R580"/>
    <mergeCell ref="S579:S580"/>
    <mergeCell ref="L587:M587"/>
    <mergeCell ref="N587:O587"/>
    <mergeCell ref="P587:P588"/>
    <mergeCell ref="Q587:Q588"/>
    <mergeCell ref="T579:T580"/>
    <mergeCell ref="I576:I577"/>
    <mergeCell ref="J576:J577"/>
    <mergeCell ref="K576:K577"/>
    <mergeCell ref="L576:L577"/>
    <mergeCell ref="M576:M577"/>
    <mergeCell ref="N576:N577"/>
    <mergeCell ref="T568:T569"/>
    <mergeCell ref="B571:T571"/>
    <mergeCell ref="B572:T572"/>
    <mergeCell ref="B576:B577"/>
    <mergeCell ref="C576:C577"/>
    <mergeCell ref="D576:D577"/>
    <mergeCell ref="E576:E577"/>
    <mergeCell ref="F576:F577"/>
    <mergeCell ref="G576:G577"/>
    <mergeCell ref="H576:H577"/>
    <mergeCell ref="L568:M568"/>
    <mergeCell ref="N568:O568"/>
    <mergeCell ref="P568:P569"/>
    <mergeCell ref="Q568:Q569"/>
    <mergeCell ref="R568:R569"/>
    <mergeCell ref="S568:S569"/>
    <mergeCell ref="B568:B569"/>
    <mergeCell ref="C568:C569"/>
    <mergeCell ref="D568:E568"/>
    <mergeCell ref="F568:G568"/>
    <mergeCell ref="H568:I568"/>
    <mergeCell ref="J568:K568"/>
    <mergeCell ref="Q563:Q564"/>
    <mergeCell ref="R563:R564"/>
    <mergeCell ref="S563:S564"/>
    <mergeCell ref="T563:T564"/>
    <mergeCell ref="B565:C565"/>
    <mergeCell ref="B567:C567"/>
    <mergeCell ref="T546:T551"/>
    <mergeCell ref="B552:C552"/>
    <mergeCell ref="B554:T554"/>
    <mergeCell ref="B557:B560"/>
    <mergeCell ref="C557:C560"/>
    <mergeCell ref="D557:D560"/>
    <mergeCell ref="E557:E560"/>
    <mergeCell ref="F557:F560"/>
    <mergeCell ref="G557:G560"/>
    <mergeCell ref="H557:H560"/>
    <mergeCell ref="S532:S535"/>
    <mergeCell ref="T532:T535"/>
    <mergeCell ref="B529:C529"/>
    <mergeCell ref="P527:P528"/>
    <mergeCell ref="Q527:Q528"/>
    <mergeCell ref="R527:R528"/>
    <mergeCell ref="S527:S528"/>
    <mergeCell ref="P546:P551"/>
    <mergeCell ref="Q546:Q551"/>
    <mergeCell ref="R546:R551"/>
    <mergeCell ref="S546:S551"/>
    <mergeCell ref="B530:T530"/>
    <mergeCell ref="T527:T528"/>
    <mergeCell ref="B531:T531"/>
    <mergeCell ref="P532:P535"/>
    <mergeCell ref="Q532:Q535"/>
    <mergeCell ref="R532:R535"/>
    <mergeCell ref="P126:P131"/>
    <mergeCell ref="Q126:Q131"/>
    <mergeCell ref="R126:R131"/>
    <mergeCell ref="S126:S131"/>
    <mergeCell ref="T126:T131"/>
    <mergeCell ref="P120:P124"/>
    <mergeCell ref="Q120:Q124"/>
    <mergeCell ref="R120:R124"/>
    <mergeCell ref="P105:P110"/>
    <mergeCell ref="Q105:Q110"/>
    <mergeCell ref="R105:R110"/>
    <mergeCell ref="R113:R114"/>
    <mergeCell ref="B115:C115"/>
    <mergeCell ref="D2:E2"/>
    <mergeCell ref="D99:E99"/>
    <mergeCell ref="Q91:Q93"/>
    <mergeCell ref="R94:R95"/>
    <mergeCell ref="R80:R83"/>
    <mergeCell ref="S105:S110"/>
    <mergeCell ref="T105:T110"/>
    <mergeCell ref="R91:R93"/>
    <mergeCell ref="S91:S93"/>
    <mergeCell ref="B26:T26"/>
    <mergeCell ref="B58:T58"/>
    <mergeCell ref="T91:T93"/>
    <mergeCell ref="B96:C96"/>
    <mergeCell ref="P94:P95"/>
    <mergeCell ref="Q94:Q95"/>
    <mergeCell ref="B117:O117"/>
    <mergeCell ref="P111:P112"/>
    <mergeCell ref="Q111:Q112"/>
    <mergeCell ref="R111:R112"/>
    <mergeCell ref="S111:S112"/>
    <mergeCell ref="T111:T112"/>
    <mergeCell ref="P113:P114"/>
    <mergeCell ref="Q113:Q114"/>
    <mergeCell ref="S113:S114"/>
    <mergeCell ref="T113:T114"/>
    <mergeCell ref="S94:S9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T9:T1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P2:P3"/>
    <mergeCell ref="N2:O2"/>
    <mergeCell ref="C2:C3"/>
    <mergeCell ref="F2:G2"/>
    <mergeCell ref="R23:R24"/>
    <mergeCell ref="S23:S24"/>
    <mergeCell ref="T23:T24"/>
    <mergeCell ref="P20:P21"/>
    <mergeCell ref="Q20:Q21"/>
    <mergeCell ref="R20:R21"/>
    <mergeCell ref="S20:S21"/>
    <mergeCell ref="B1:G1"/>
    <mergeCell ref="F99:G99"/>
    <mergeCell ref="H99:I99"/>
    <mergeCell ref="L99:M99"/>
    <mergeCell ref="N99:O99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Q2:Q3"/>
    <mergeCell ref="R2:R3"/>
    <mergeCell ref="S2:S3"/>
    <mergeCell ref="T20:T21"/>
    <mergeCell ref="P23:P24"/>
    <mergeCell ref="Q23:Q24"/>
    <mergeCell ref="B103:T103"/>
    <mergeCell ref="P99:P100"/>
    <mergeCell ref="Q99:Q100"/>
    <mergeCell ref="R99:R100"/>
    <mergeCell ref="S99:S100"/>
    <mergeCell ref="T99:T100"/>
    <mergeCell ref="B102:T102"/>
    <mergeCell ref="B99:B100"/>
    <mergeCell ref="C99:C100"/>
    <mergeCell ref="B143:C143"/>
    <mergeCell ref="P137:P140"/>
    <mergeCell ref="Q137:Q140"/>
    <mergeCell ref="R137:R140"/>
    <mergeCell ref="S137:S140"/>
    <mergeCell ref="T137:T140"/>
    <mergeCell ref="B145:T145"/>
    <mergeCell ref="B155:C155"/>
    <mergeCell ref="B156:C156"/>
    <mergeCell ref="P148:P152"/>
    <mergeCell ref="Q148:Q152"/>
    <mergeCell ref="R148:R152"/>
    <mergeCell ref="S148:S152"/>
    <mergeCell ref="T148:T152"/>
    <mergeCell ref="P153:P154"/>
    <mergeCell ref="Q153:Q154"/>
    <mergeCell ref="R153:R154"/>
    <mergeCell ref="S153:S154"/>
    <mergeCell ref="T153:T154"/>
    <mergeCell ref="B158:B159"/>
    <mergeCell ref="C158:C159"/>
    <mergeCell ref="D158:E158"/>
    <mergeCell ref="F158:G158"/>
    <mergeCell ref="H158:I158"/>
    <mergeCell ref="L158:M158"/>
    <mergeCell ref="N158:O158"/>
    <mergeCell ref="P158:P159"/>
    <mergeCell ref="Q158:Q159"/>
    <mergeCell ref="R158:R159"/>
    <mergeCell ref="S158:S159"/>
    <mergeCell ref="T158:T159"/>
    <mergeCell ref="B161:T161"/>
    <mergeCell ref="B162:T162"/>
    <mergeCell ref="B177:C177"/>
    <mergeCell ref="B179:O179"/>
    <mergeCell ref="P165:P166"/>
    <mergeCell ref="Q165:Q166"/>
    <mergeCell ref="R165:R166"/>
    <mergeCell ref="S165:S166"/>
    <mergeCell ref="T165:T166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3:P174"/>
    <mergeCell ref="Q173:Q174"/>
    <mergeCell ref="R173:R174"/>
    <mergeCell ref="S173:S174"/>
    <mergeCell ref="T173:T174"/>
    <mergeCell ref="P180:P181"/>
    <mergeCell ref="Q180:Q181"/>
    <mergeCell ref="R180:R181"/>
    <mergeCell ref="S180:S181"/>
    <mergeCell ref="T180:T181"/>
    <mergeCell ref="T182:T183"/>
    <mergeCell ref="P184:P185"/>
    <mergeCell ref="Q184:Q185"/>
    <mergeCell ref="R184:R185"/>
    <mergeCell ref="S184:S185"/>
    <mergeCell ref="T184:T185"/>
    <mergeCell ref="B188:T188"/>
    <mergeCell ref="B192:C192"/>
    <mergeCell ref="B193:C193"/>
    <mergeCell ref="P189:P191"/>
    <mergeCell ref="Q189:Q191"/>
    <mergeCell ref="R189:R191"/>
    <mergeCell ref="S189:S191"/>
    <mergeCell ref="T189:T191"/>
    <mergeCell ref="P195:P196"/>
    <mergeCell ref="Q195:Q196"/>
    <mergeCell ref="R195:R196"/>
    <mergeCell ref="S195:S196"/>
    <mergeCell ref="B186:C186"/>
    <mergeCell ref="B195:B196"/>
    <mergeCell ref="C195:C196"/>
    <mergeCell ref="D195:E195"/>
    <mergeCell ref="F195:G195"/>
    <mergeCell ref="H195:I195"/>
    <mergeCell ref="T195:T196"/>
    <mergeCell ref="B198:T198"/>
    <mergeCell ref="B199:T199"/>
    <mergeCell ref="P201:P204"/>
    <mergeCell ref="Q201:Q204"/>
    <mergeCell ref="R201:R204"/>
    <mergeCell ref="S201:S204"/>
    <mergeCell ref="T201:T204"/>
    <mergeCell ref="L195:M195"/>
    <mergeCell ref="N195:O195"/>
    <mergeCell ref="M206:M211"/>
    <mergeCell ref="N206:N211"/>
    <mergeCell ref="B212:C212"/>
    <mergeCell ref="B206:B211"/>
    <mergeCell ref="C206:C211"/>
    <mergeCell ref="D206:D211"/>
    <mergeCell ref="E206:E211"/>
    <mergeCell ref="F206:F211"/>
    <mergeCell ref="O206:O211"/>
    <mergeCell ref="B214:O214"/>
    <mergeCell ref="P219:P221"/>
    <mergeCell ref="Q219:Q221"/>
    <mergeCell ref="R219:R221"/>
    <mergeCell ref="S219:S221"/>
    <mergeCell ref="G206:G211"/>
    <mergeCell ref="H206:H211"/>
    <mergeCell ref="I206:I211"/>
    <mergeCell ref="L206:L211"/>
    <mergeCell ref="T219:T221"/>
    <mergeCell ref="B229:C229"/>
    <mergeCell ref="P222:P228"/>
    <mergeCell ref="Q222:Q228"/>
    <mergeCell ref="R222:R228"/>
    <mergeCell ref="S222:S228"/>
    <mergeCell ref="T222:T228"/>
    <mergeCell ref="B231:O231"/>
    <mergeCell ref="P233:P235"/>
    <mergeCell ref="Q233:Q235"/>
    <mergeCell ref="R233:R235"/>
    <mergeCell ref="S233:S235"/>
    <mergeCell ref="T233:T235"/>
    <mergeCell ref="B252:C252"/>
    <mergeCell ref="P244:P251"/>
    <mergeCell ref="Q244:Q251"/>
    <mergeCell ref="R244:R251"/>
    <mergeCell ref="S244:S251"/>
    <mergeCell ref="T244:T251"/>
    <mergeCell ref="B254:O254"/>
    <mergeCell ref="B283:C283"/>
    <mergeCell ref="B284:C284"/>
    <mergeCell ref="L286:M286"/>
    <mergeCell ref="N286:O286"/>
    <mergeCell ref="P286:P287"/>
    <mergeCell ref="P274:P282"/>
    <mergeCell ref="B285:T285"/>
    <mergeCell ref="B286:B287"/>
    <mergeCell ref="C286:C287"/>
    <mergeCell ref="D286:E286"/>
    <mergeCell ref="F286:G286"/>
    <mergeCell ref="H286:I286"/>
    <mergeCell ref="Q286:Q287"/>
    <mergeCell ref="E297:E299"/>
    <mergeCell ref="F297:F299"/>
    <mergeCell ref="B290:T290"/>
    <mergeCell ref="B297:B299"/>
    <mergeCell ref="C297:C299"/>
    <mergeCell ref="D297:D299"/>
    <mergeCell ref="Q274:Q282"/>
    <mergeCell ref="R274:R282"/>
    <mergeCell ref="S274:S282"/>
    <mergeCell ref="T274:T282"/>
    <mergeCell ref="M297:M299"/>
    <mergeCell ref="N297:N299"/>
    <mergeCell ref="R286:R287"/>
    <mergeCell ref="S286:S287"/>
    <mergeCell ref="T286:T287"/>
    <mergeCell ref="B289:T289"/>
    <mergeCell ref="O297:O299"/>
    <mergeCell ref="J297:J299"/>
    <mergeCell ref="K297:K299"/>
    <mergeCell ref="B313:C313"/>
    <mergeCell ref="P309:P312"/>
    <mergeCell ref="Q309:Q312"/>
    <mergeCell ref="G297:G299"/>
    <mergeCell ref="H297:H299"/>
    <mergeCell ref="I297:I299"/>
    <mergeCell ref="L297:L299"/>
    <mergeCell ref="R309:R312"/>
    <mergeCell ref="S309:S312"/>
    <mergeCell ref="T309:T312"/>
    <mergeCell ref="B315:O315"/>
    <mergeCell ref="P322:P323"/>
    <mergeCell ref="Q322:Q323"/>
    <mergeCell ref="R322:R323"/>
    <mergeCell ref="S322:S323"/>
    <mergeCell ref="T322:T323"/>
    <mergeCell ref="B314:T314"/>
    <mergeCell ref="P326:P327"/>
    <mergeCell ref="Q326:Q327"/>
    <mergeCell ref="R326:R327"/>
    <mergeCell ref="S326:S327"/>
    <mergeCell ref="T326:T327"/>
    <mergeCell ref="P328:P330"/>
    <mergeCell ref="Q328:Q330"/>
    <mergeCell ref="R328:R330"/>
    <mergeCell ref="S328:S330"/>
    <mergeCell ref="T328:T330"/>
    <mergeCell ref="P332:P333"/>
    <mergeCell ref="Q332:Q333"/>
    <mergeCell ref="R332:R333"/>
    <mergeCell ref="S332:S333"/>
    <mergeCell ref="T332:T333"/>
    <mergeCell ref="B340:C340"/>
    <mergeCell ref="P338:P339"/>
    <mergeCell ref="Q338:Q339"/>
    <mergeCell ref="R338:R339"/>
    <mergeCell ref="S338:S339"/>
    <mergeCell ref="T338:T339"/>
    <mergeCell ref="P343:P345"/>
    <mergeCell ref="Q343:Q345"/>
    <mergeCell ref="R343:R345"/>
    <mergeCell ref="S343:S345"/>
    <mergeCell ref="T343:T345"/>
    <mergeCell ref="B342:T342"/>
    <mergeCell ref="B341:T341"/>
    <mergeCell ref="P347:P349"/>
    <mergeCell ref="Q347:Q349"/>
    <mergeCell ref="R347:R349"/>
    <mergeCell ref="S347:S349"/>
    <mergeCell ref="T347:T349"/>
    <mergeCell ref="P350:P354"/>
    <mergeCell ref="Q350:Q354"/>
    <mergeCell ref="R350:R354"/>
    <mergeCell ref="S350:S354"/>
    <mergeCell ref="T350:T354"/>
    <mergeCell ref="B355:C355"/>
    <mergeCell ref="B357:T357"/>
    <mergeCell ref="P358:P360"/>
    <mergeCell ref="Q358:Q360"/>
    <mergeCell ref="R358:R360"/>
    <mergeCell ref="S358:S360"/>
    <mergeCell ref="T358:T360"/>
    <mergeCell ref="B356:T356"/>
    <mergeCell ref="C371:C372"/>
    <mergeCell ref="B371:B372"/>
    <mergeCell ref="D371:D372"/>
    <mergeCell ref="E371:E372"/>
    <mergeCell ref="F371:F372"/>
    <mergeCell ref="G371:G372"/>
    <mergeCell ref="H371:H372"/>
    <mergeCell ref="I371:I372"/>
    <mergeCell ref="L371:L372"/>
    <mergeCell ref="M371:M372"/>
    <mergeCell ref="N371:N372"/>
    <mergeCell ref="O371:O372"/>
    <mergeCell ref="J371:J372"/>
    <mergeCell ref="K371:K372"/>
    <mergeCell ref="P373:P374"/>
    <mergeCell ref="Q373:Q374"/>
    <mergeCell ref="R373:R374"/>
    <mergeCell ref="S373:S374"/>
    <mergeCell ref="T373:T374"/>
    <mergeCell ref="P375:P377"/>
    <mergeCell ref="Q375:Q377"/>
    <mergeCell ref="R375:R377"/>
    <mergeCell ref="S375:S377"/>
    <mergeCell ref="T375:T377"/>
    <mergeCell ref="B378:C378"/>
    <mergeCell ref="B380:T380"/>
    <mergeCell ref="C382:C386"/>
    <mergeCell ref="B382:B386"/>
    <mergeCell ref="D382:D386"/>
    <mergeCell ref="E382:E386"/>
    <mergeCell ref="F382:F386"/>
    <mergeCell ref="G382:G386"/>
    <mergeCell ref="H382:H386"/>
    <mergeCell ref="I382:I386"/>
    <mergeCell ref="L382:L386"/>
    <mergeCell ref="M382:M386"/>
    <mergeCell ref="N382:N386"/>
    <mergeCell ref="O382:O386"/>
    <mergeCell ref="B387:C387"/>
    <mergeCell ref="B389:T389"/>
    <mergeCell ref="P390:P391"/>
    <mergeCell ref="Q390:Q391"/>
    <mergeCell ref="R390:R391"/>
    <mergeCell ref="S390:S391"/>
    <mergeCell ref="T390:T391"/>
    <mergeCell ref="P392:P394"/>
    <mergeCell ref="Q392:Q394"/>
    <mergeCell ref="R392:R394"/>
    <mergeCell ref="S392:S394"/>
    <mergeCell ref="T392:T394"/>
    <mergeCell ref="P396:P402"/>
    <mergeCell ref="Q396:Q402"/>
    <mergeCell ref="R396:R402"/>
    <mergeCell ref="S396:S402"/>
    <mergeCell ref="T396:T402"/>
    <mergeCell ref="P404:P405"/>
    <mergeCell ref="Q404:Q405"/>
    <mergeCell ref="R404:R405"/>
    <mergeCell ref="S404:S405"/>
    <mergeCell ref="T404:T405"/>
    <mergeCell ref="P406:P407"/>
    <mergeCell ref="Q406:Q407"/>
    <mergeCell ref="R406:R407"/>
    <mergeCell ref="S406:S407"/>
    <mergeCell ref="T406:T407"/>
    <mergeCell ref="B408:C408"/>
    <mergeCell ref="T419:T420"/>
    <mergeCell ref="B410:T410"/>
    <mergeCell ref="P411:P412"/>
    <mergeCell ref="Q411:Q412"/>
    <mergeCell ref="R411:R412"/>
    <mergeCell ref="S411:S412"/>
    <mergeCell ref="T411:T412"/>
    <mergeCell ref="T425:T430"/>
    <mergeCell ref="P413:P414"/>
    <mergeCell ref="Q413:Q414"/>
    <mergeCell ref="R413:R414"/>
    <mergeCell ref="S413:S414"/>
    <mergeCell ref="T413:T414"/>
    <mergeCell ref="P419:P420"/>
    <mergeCell ref="Q419:Q420"/>
    <mergeCell ref="R419:R420"/>
    <mergeCell ref="S419:S420"/>
    <mergeCell ref="Q435:Q437"/>
    <mergeCell ref="R435:R437"/>
    <mergeCell ref="S435:S437"/>
    <mergeCell ref="T435:T437"/>
    <mergeCell ref="B421:C421"/>
    <mergeCell ref="B423:T423"/>
    <mergeCell ref="P425:P430"/>
    <mergeCell ref="Q425:Q430"/>
    <mergeCell ref="R425:R430"/>
    <mergeCell ref="S425:S430"/>
    <mergeCell ref="B440:C440"/>
    <mergeCell ref="B441:B442"/>
    <mergeCell ref="C441:C442"/>
    <mergeCell ref="D441:E441"/>
    <mergeCell ref="F441:G441"/>
    <mergeCell ref="H441:I441"/>
    <mergeCell ref="L441:M441"/>
    <mergeCell ref="N441:O441"/>
    <mergeCell ref="P441:P442"/>
    <mergeCell ref="Q441:Q442"/>
    <mergeCell ref="R441:R442"/>
    <mergeCell ref="S441:S442"/>
    <mergeCell ref="T441:T442"/>
    <mergeCell ref="B444:T444"/>
    <mergeCell ref="B445:T445"/>
    <mergeCell ref="B455:B477"/>
    <mergeCell ref="C455:C477"/>
    <mergeCell ref="D455:D477"/>
    <mergeCell ref="E455:E477"/>
    <mergeCell ref="F455:F477"/>
    <mergeCell ref="G455:G477"/>
    <mergeCell ref="H455:H477"/>
    <mergeCell ref="I455:I477"/>
    <mergeCell ref="L455:L477"/>
    <mergeCell ref="M455:M477"/>
    <mergeCell ref="N455:N477"/>
    <mergeCell ref="O455:O477"/>
    <mergeCell ref="P479:P480"/>
    <mergeCell ref="Q479:Q480"/>
    <mergeCell ref="R479:R480"/>
    <mergeCell ref="S479:S480"/>
    <mergeCell ref="T479:T480"/>
    <mergeCell ref="P483:P484"/>
    <mergeCell ref="Q483:Q484"/>
    <mergeCell ref="R483:R484"/>
    <mergeCell ref="S483:S484"/>
    <mergeCell ref="T483:T484"/>
    <mergeCell ref="P485:P486"/>
    <mergeCell ref="Q485:Q486"/>
    <mergeCell ref="R485:R486"/>
    <mergeCell ref="S485:S486"/>
    <mergeCell ref="T485:T486"/>
    <mergeCell ref="P487:P488"/>
    <mergeCell ref="Q487:Q488"/>
    <mergeCell ref="R487:R488"/>
    <mergeCell ref="S487:S488"/>
    <mergeCell ref="T487:T488"/>
    <mergeCell ref="B489:C489"/>
    <mergeCell ref="B490:C490"/>
    <mergeCell ref="B492:B493"/>
    <mergeCell ref="C492:C493"/>
    <mergeCell ref="D492:E492"/>
    <mergeCell ref="F492:G492"/>
    <mergeCell ref="B491:T491"/>
    <mergeCell ref="B496:T496"/>
    <mergeCell ref="J492:K492"/>
    <mergeCell ref="B518:C518"/>
    <mergeCell ref="H492:I492"/>
    <mergeCell ref="L492:M492"/>
    <mergeCell ref="N492:O492"/>
    <mergeCell ref="P492:P493"/>
    <mergeCell ref="Q492:Q493"/>
    <mergeCell ref="C520:C521"/>
    <mergeCell ref="D520:E520"/>
    <mergeCell ref="F520:G520"/>
    <mergeCell ref="H520:I520"/>
    <mergeCell ref="J520:K520"/>
    <mergeCell ref="S492:S493"/>
    <mergeCell ref="R492:R493"/>
    <mergeCell ref="B519:T519"/>
    <mergeCell ref="T492:T493"/>
    <mergeCell ref="B495:T495"/>
    <mergeCell ref="T520:T521"/>
    <mergeCell ref="B523:T523"/>
    <mergeCell ref="B524:T524"/>
    <mergeCell ref="L520:M520"/>
    <mergeCell ref="N520:O520"/>
    <mergeCell ref="P520:P521"/>
    <mergeCell ref="Q520:Q521"/>
    <mergeCell ref="R520:R521"/>
    <mergeCell ref="S520:S521"/>
    <mergeCell ref="B520:B521"/>
    <mergeCell ref="B379:T379"/>
    <mergeCell ref="B388:T388"/>
    <mergeCell ref="B409:T409"/>
    <mergeCell ref="B422:T422"/>
    <mergeCell ref="B432:T432"/>
    <mergeCell ref="B439:T439"/>
    <mergeCell ref="B431:C431"/>
    <mergeCell ref="B433:T433"/>
    <mergeCell ref="B438:C438"/>
    <mergeCell ref="P435:P437"/>
    <mergeCell ref="B627:T627"/>
    <mergeCell ref="B649:T649"/>
    <mergeCell ref="I557:I560"/>
    <mergeCell ref="J557:J560"/>
    <mergeCell ref="K557:K560"/>
    <mergeCell ref="L557:L560"/>
    <mergeCell ref="M557:M560"/>
    <mergeCell ref="N557:N560"/>
    <mergeCell ref="O557:O560"/>
    <mergeCell ref="P563:P564"/>
    <mergeCell ref="B738:T738"/>
    <mergeCell ref="B747:T747"/>
    <mergeCell ref="B759:T759"/>
    <mergeCell ref="B786:T786"/>
    <mergeCell ref="N690:O690"/>
    <mergeCell ref="H690:I690"/>
    <mergeCell ref="L690:M690"/>
    <mergeCell ref="S690:S691"/>
    <mergeCell ref="T690:T691"/>
    <mergeCell ref="B693:T693"/>
    <mergeCell ref="U165:U166"/>
    <mergeCell ref="U413:U416"/>
    <mergeCell ref="U532:U544"/>
    <mergeCell ref="U546:U551"/>
    <mergeCell ref="B688:T688"/>
    <mergeCell ref="B720:T720"/>
    <mergeCell ref="B553:T553"/>
    <mergeCell ref="B566:T566"/>
    <mergeCell ref="B586:T586"/>
    <mergeCell ref="B610:T61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2017-04-19T08:32:45Z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